
<file path=[Content_Types].xml><?xml version="1.0" encoding="utf-8"?>
<ct:Types xmlns:ct="http://schemas.openxmlformats.org/package/2006/content-types">
  <ct:Default Extension="rels" ContentType="application/vnd.openxmlformats-package.relationships+xml"/>
  <ct:Default Extension="xml" ContentType="application/xml"/>
  <ct:Override PartName="/xl/styles.xml" ContentType="application/vnd.openxmlformats-officedocument.spreadsheetml.styles+xml"/>
  <ct:Override PartName="/xl/theme/theme1.xml" ContentType="application/vnd.openxmlformats-officedocument.theme+xml"/>
  <ct:Override PartName="/docProps/core.xml" ContentType="application/vnd.openxmlformats-package.core-properties+xml"/>
  <ct:Override PartName="/docProps/app.xml" ContentType="application/vnd.openxmlformats-officedocument.extended-properties+xml"/>
  <ct:Override PartName="/xl/worksheets/sheet1.xml" ContentType="application/vnd.openxmlformats-officedocument.spreadsheetml.worksheet+xml"/>
  <ct:Override PartName="/xl/worksheets/sheet2.xml" ContentType="application/vnd.openxmlformats-officedocument.spreadsheetml.worksheet+xml"/>
  <ct:Override PartName="/xl/worksheets/sheet3.xml" ContentType="application/vnd.openxmlformats-officedocument.spreadsheetml.worksheet+xml"/>
  <ct:Override PartName="/xl/workbook.xml" ContentType="application/vnd.openxmlformats-officedocument.spreadsheetml.sheet.main+xml"/>
  <ct:Override PartName="/xl/metadata.xml" ContentType="application/vnd.openxmlformats-officedocument.spreadsheetml.sheetMetadata+xml"/>
</ct:Types>
</file>

<file path=_rels/.rels><?xml version='1.0' encoding='utf-8'?>
<pr:Relationships xmlns:pr="http://schemas.openxmlformats.org/package/2006/relationships"><pr:Relationship Type="http://schemas.openxmlformats.org/officeDocument/2006/relationships/extended-properties" Target="docProps/app.xml" Id="rId1" /><pr:Relationship Type="http://schemas.openxmlformats.org/officeDocument/2006/relationships/officeDocument" Target="xl/workbook.xml" Id="rId2" /><pr:Relationship Type="http://schemas.openxmlformats.org/package/2006/relationships/metadata/core-properties" Target="docProps/core.xml" Id="rId3" /></pr:Relationships>
</file>

<file path=xl/workbook.xml><?xml version="1.0" encoding="utf-8"?>
<s:workbook xmlns:r="http://schemas.openxmlformats.org/officeDocument/2006/relationships" xmlns:s="http://schemas.openxmlformats.org/spreadsheetml/2006/main">
  <s:workbookPr/>
  <s:workbookProtection/>
  <s:bookViews>
    <s:workbookView visibility="visible" minimized="0" showHorizontalScroll="1" showVerticalScroll="1" showSheetTabs="1" tabRatio="600" firstSheet="0" activeTab="0" autoFilterDateGrouping="1"/>
  </s:bookViews>
  <s:sheets>
    <s:sheet name="Dashboard" sheetId="1" state="visible" r:id="rId4"/>
    <s:sheet name="Cash History" sheetId="2" state="visible" r:id="rId5"/>
    <s:sheet name="_BOARDFLARE" sheetId="3" state="veryHidden" r:id="rId6"/>
  </s:sheets>
  <s:definedNames/>
  <s:calcPr calcId="124519" calcMode="auto"/>
</s: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>
  <numFmts count="2">
    <numFmt numFmtId="164" formatCode="0.0%"/>
    <numFmt numFmtId="165" formatCode="$#,##0"/>
  </numFmts>
  <fonts count="9">
    <font>
      <name val="Calibri"/>
      <family val="2"/>
      <color theme="1"/>
      <sz val="11"/>
      <scheme val="minor"/>
    </font>
    <font>
      <b val="1"/>
      <color rgb="FFFFFFFF"/>
      <sz val="18"/>
    </font>
    <font>
      <color rgb="FFDCE8F5"/>
      <sz val="11"/>
    </font>
    <font>
      <b val="1"/>
      <color rgb="FFFFFFFF"/>
      <sz val="11"/>
    </font>
    <font>
      <b val="1"/>
      <color rgb="FF14532D"/>
      <sz val="10"/>
    </font>
    <font>
      <b val="1"/>
      <color rgb="FF334155"/>
      <sz val="10"/>
    </font>
    <font>
      <color rgb="FF14532D"/>
      <sz val="10"/>
    </font>
    <font>
      <color rgb="FF0F172A"/>
      <sz val="10"/>
    </font>
    <font>
      <color rgb="FF64748B"/>
      <sz val="9"/>
    </font>
  </fonts>
  <fills count="8">
    <fill>
      <patternFill/>
    </fill>
    <fill>
      <patternFill patternType="gray125"/>
    </fill>
    <fill>
      <patternFill patternType="solid">
        <fgColor rgb="FF1E3A5F"/>
      </patternFill>
    </fill>
    <fill>
      <patternFill patternType="solid">
        <fgColor rgb="FF356A9A"/>
      </patternFill>
    </fill>
    <fill>
      <patternFill patternType="solid">
        <fgColor rgb="FFDDF7E8"/>
      </patternFill>
    </fill>
    <fill>
      <patternFill patternType="solid">
        <fgColor rgb="FFE8EEF5"/>
      </patternFill>
    </fill>
    <fill>
      <patternFill patternType="solid">
        <fgColor rgb="FFECFDF3"/>
      </patternFill>
    </fill>
    <fill>
      <patternFill patternType="solid">
        <fgColor rgb="FFEAF4FF"/>
      </patternFill>
    </fill>
  </fills>
  <borders count="8">
    <border>
      <left/>
      <right/>
      <top/>
      <bottom/>
      <diagonal/>
    </border>
    <border>
      <bottom style="thin">
        <color rgb="FF86C9A3"/>
      </bottom>
    </border>
    <border>
      <bottom style="thin">
        <color rgb="FFAAB8C7"/>
      </bottom>
    </border>
    <border>
      <bottom style="thin">
        <color rgb="FFC6E8D3"/>
      </bottom>
    </border>
    <border>
      <bottom style="thin">
        <color rgb="FFE2E8F0"/>
      </bottom>
    </border>
    <border>
      <left style="thin">
        <color rgb="FF7BA7D1"/>
      </left>
      <right style="thin">
        <color rgb="FF7BA7D1"/>
      </right>
      <top style="thin">
        <color rgb="FF7BA7D1"/>
      </top>
      <bottom style="thin">
        <color rgb="FF7BA7D1"/>
      </bottom>
    </border>
    <border>
      <left style="thin">
        <color rgb="FF7BA7D1"/>
      </left>
      <top style="thin">
        <color rgb="FF7BA7D1"/>
      </top>
      <bottom style="thin">
        <color rgb="FF7BA7D1"/>
      </bottom>
    </border>
    <border>
      <right style="thin">
        <color rgb="FF7BA7D1"/>
      </right>
      <top style="thin">
        <color rgb="FF7BA7D1"/>
      </top>
      <bottom style="thin">
        <color rgb="FF7BA7D1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 wrapText="1"/>
    </xf>
    <xf numFmtId="0" fontId="3" fillId="3" borderId="0" applyAlignment="1" pivotButton="0" quotePrefix="0" xfId="0">
      <alignment vertical="center"/>
    </xf>
    <xf numFmtId="0" fontId="4" fillId="4" borderId="1" applyAlignment="1" pivotButton="0" quotePrefix="0" xfId="0">
      <alignment vertical="center" wrapText="1"/>
    </xf>
    <xf numFmtId="0" fontId="5" fillId="5" borderId="2" applyAlignment="1" pivotButton="0" quotePrefix="0" xfId="0">
      <alignment vertical="center" wrapText="1"/>
    </xf>
    <xf numFmtId="4" fontId="6" fillId="6" borderId="3" applyAlignment="1" pivotButton="0" quotePrefix="0" xfId="0">
      <alignment vertical="center" wrapText="1"/>
    </xf>
    <xf numFmtId="164" fontId="6" fillId="6" borderId="3" applyAlignment="1" pivotButton="0" quotePrefix="0" xfId="0">
      <alignment vertical="center" wrapText="1"/>
    </xf>
    <xf numFmtId="0" fontId="7" fillId="0" borderId="4" applyAlignment="1" pivotButton="0" quotePrefix="0" xfId="0">
      <alignment vertical="center" wrapText="1"/>
    </xf>
    <xf numFmtId="165" fontId="7" fillId="7" borderId="5" applyAlignment="1" pivotButton="0" quotePrefix="0" xfId="0">
      <alignment vertical="center"/>
    </xf>
    <xf numFmtId="1" fontId="7" fillId="7" borderId="5" applyAlignment="1" pivotButton="0" quotePrefix="0" xfId="0">
      <alignment vertical="center"/>
    </xf>
    <xf numFmtId="164" fontId="7" fillId="7" borderId="5" applyAlignment="1" pivotButton="0" quotePrefix="0" xfId="0">
      <alignment vertical="center"/>
    </xf>
    <xf numFmtId="1" fontId="6" fillId="6" borderId="3" applyAlignment="1" pivotButton="0" quotePrefix="0" xfId="0">
      <alignment vertical="center" wrapText="1"/>
    </xf>
    <xf numFmtId="4" fontId="7" fillId="7" borderId="5" applyAlignment="1" pivotButton="0" quotePrefix="0" xfId="0">
      <alignment vertical="center"/>
    </xf>
    <xf numFmtId="165" fontId="6" fillId="6" borderId="3" applyAlignment="1" pivotButton="0" quotePrefix="0" xfId="0">
      <alignment vertical="center" wrapText="1"/>
    </xf>
    <xf numFmtId="0" fontId="8" fillId="0" borderId="0" applyAlignment="1" pivotButton="0" quotePrefix="0" xfId="0">
      <alignment wrapText="1"/>
    </xf>
    <xf numFmtId="165" fontId="7" fillId="7" borderId="6" applyAlignment="1" pivotButton="0" quotePrefix="0" xfId="0">
      <alignment vertical="center"/>
    </xf>
    <xf numFmtId="165" fontId="7" fillId="7" borderId="7" applyAlignment="1" pivotButton="0" quotePrefix="0" xfId="0">
      <alignment vertical="center"/>
    </xf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'1.0' encoding='utf-8'?>
<pr:Relationships xmlns:pr="http://schemas.openxmlformats.org/package/2006/relationships"><pr:Relationship Id="rId1" Type="http://schemas.openxmlformats.org/officeDocument/2006/relationships/sheetMetadata" Target="metadata.xml" /><pr:Relationship Type="http://schemas.openxmlformats.org/officeDocument/2006/relationships/styles" Target="styles.xml" Id="rId2" /><pr:Relationship Type="http://schemas.openxmlformats.org/officeDocument/2006/relationships/theme" Target="theme/theme1.xml" Id="rId3" /><pr:Relationship Type="http://schemas.openxmlformats.org/officeDocument/2006/relationships/worksheet" Target="/xl/worksheets/sheet1.xml" Id="rId4" /><pr:Relationship Type="http://schemas.openxmlformats.org/officeDocument/2006/relationships/worksheet" Target="/xl/worksheets/sheet2.xml" Id="rId5" /><pr:Relationship Type="http://schemas.openxmlformats.org/officeDocument/2006/relationships/worksheet" Target="/xl/worksheets/sheet3.xml" Id="rId6" /></pr: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s:worksheet xmlns:s="http://schemas.openxmlformats.org/spreadsheetml/2006/main">
  <s:sheetPr>
    <s:outlinePr summaryBelow="1" summaryRight="1"/>
    <s:pageSetUpPr/>
  </s:sheetPr>
  <s:dimension ref="A1:M33"/>
  <s:sheetViews>
    <s:sheetView showGridLines="0" zoomScale="100" workbookViewId="0">
      <s:selection activeCell="A1" sqref="A1"/>
    </s:sheetView>
  </s:sheetViews>
  <s:sheetFormatPr baseColWidth="8" defaultRowHeight="15"/>
  <s:cols>
    <s:col width="16.88" customWidth="1" min="1" max="1"/>
    <s:col width="15" customWidth="1" min="2" max="2"/>
    <s:col width="15" customWidth="1" min="3" max="3"/>
    <s:col width="15" customWidth="1" min="4" max="4"/>
    <s:col width="15" customWidth="1" min="5" max="5"/>
    <s:col width="15" customWidth="1" min="6" max="6"/>
    <s:col width="15" customWidth="1" min="7" max="7"/>
    <s:col width="15" customWidth="1" min="8" max="8"/>
    <s:col width="3.5" customWidth="1" min="9" max="9"/>
    <s:col width="23.75" customWidth="1" min="10" max="10"/>
    <s:col width="15.63" customWidth="1" min="11" max="11"/>
    <s:col width="13.75" customWidth="1" min="12" max="12"/>
    <s:col width="13.75" customWidth="1" min="13" max="13"/>
  </s:cols>
  <s:sheetData>
    <s:row r="1" ht="25.5" customHeight="1">
      <s:c r="A1" s="1" t="inlineStr">
        <s:is>
          <s:t>Cash Flow Forecast &amp; Liquidity Outlook</s:t>
        </s:is>
      </s:c>
    </s:row>
    <s:row r="2" ht="31.5" customHeight="1">
      <s:c r="A2" s="2" t="inlineStr">
        <s:is>
          <s:t>Forecast weekly receipts, payments, and cash balances with scenario assumptions, uncertainty bands, and liquidity thresholds.</s:t>
        </s:is>
      </s:c>
    </s:row>
    <s:row r="3" ht="18" customHeight="1"/>
    <s:row r="4" ht="18" customHeight="1">
      <s:c r="A4" s="3" t="inlineStr">
        <s:is>
          <s:t>Published results</s:t>
        </s:is>
      </s:c>
      <s:c r="J4" s="3" t="inlineStr">
        <s:is>
          <s:t>Worksheet controls</s:t>
        </s:is>
      </s:c>
    </s:row>
    <s:row r="5" ht="24" customHeight="1">
      <s:c r="A5" s="4" cm="1">
        <s:f t="array" ref="A5:B13">_xldudf_BF_OUTPUT("summary")</s:f>
      </s:c>
      <s:c r="B5" s="4"/>
      <s:c r="D5" s="4" cm="1">
        <s:f t="array" ref="D5:G9">_xldudf_BF_OUTPUT("drivers")</s:f>
      </s:c>
      <s:c r="E5" s="4"/>
      <s:c r="F5" s="4"/>
      <s:c r="G5" s="4"/>
      <s:c r="J5" s="5" t="inlineStr">
        <s:is>
          <s:t>Control</s:t>
        </s:is>
      </s:c>
      <s:c r="K5" s="5" t="inlineStr">
        <s:is>
          <s:t>Value</s:t>
        </s:is>
      </s:c>
    </s:row>
    <s:row r="6" ht="24" customHeight="1">
      <s:c r="A6" s="6"/>
      <s:c r="B6" s="6"/>
      <s:c r="D6" s="6"/>
      <s:c r="E6" s="6"/>
      <s:c r="F6" s="6"/>
      <s:c r="G6" s="7"/>
      <s:c r="J6" s="8" t="inlineStr">
        <s:is>
          <s:t>Starting cash ($)</s:t>
        </s:is>
      </s:c>
      <s:c r="K6" s="9" t="n">
        <s:v>275000</s:v>
      </s:c>
    </s:row>
    <s:row r="7" ht="24" customHeight="1">
      <s:c r="A7" s="6"/>
      <s:c r="B7" s="6"/>
      <s:c r="D7" s="6"/>
      <s:c r="E7" s="6"/>
      <s:c r="F7" s="6"/>
      <s:c r="G7" s="7"/>
      <s:c r="J7" s="8" t="inlineStr">
        <s:is>
          <s:t>Forecast horizon (weeks)</s:t>
        </s:is>
      </s:c>
      <s:c r="K7" s="10" t="n">
        <s:v>8</s:v>
      </s:c>
    </s:row>
    <s:row r="8" ht="24" customHeight="1">
      <s:c r="A8" s="6"/>
      <s:c r="B8" s="6"/>
      <s:c r="D8" s="6"/>
      <s:c r="E8" s="6"/>
      <s:c r="F8" s="6"/>
      <s:c r="G8" s="6"/>
      <s:c r="J8" s="8" t="inlineStr">
        <s:is>
          <s:t>Inflow scenario growth</s:t>
        </s:is>
      </s:c>
      <s:c r="K8" s="11" t="n">
        <s:v>0.02</s:v>
      </s:c>
    </s:row>
    <s:row r="9" ht="24" customHeight="1">
      <s:c r="A9" s="6"/>
      <s:c r="B9" s="6"/>
      <s:c r="D9" s="6"/>
      <s:c r="E9" s="6"/>
      <s:c r="F9" s="6"/>
      <s:c r="G9" s="6"/>
      <s:c r="J9" s="8" t="inlineStr">
        <s:is>
          <s:t>Outflow scenario growth</s:t>
        </s:is>
      </s:c>
      <s:c r="K9" s="11" t="n">
        <s:v>0.03</s:v>
      </s:c>
    </s:row>
    <s:row r="10" ht="24" customHeight="1">
      <s:c r="A10" s="6"/>
      <s:c r="B10" s="6"/>
      <s:c r="D10" s="4" cm="1">
        <s:f t="array" ref="D10:G13">_xldudf_BF_OUTPUT("backtest")</s:f>
      </s:c>
      <s:c r="E10" s="4"/>
      <s:c r="F10" s="4"/>
      <s:c r="G10" s="4"/>
      <s:c r="J10" s="8" t="inlineStr">
        <s:is>
          <s:t>Liquidity threshold ($)</s:t>
        </s:is>
      </s:c>
      <s:c r="K10" s="9" t="n">
        <s:v>200000</s:v>
      </s:c>
    </s:row>
    <s:row r="11" ht="24" customHeight="1">
      <s:c r="A11" s="6"/>
      <s:c r="B11" s="12"/>
      <s:c r="D11" s="6"/>
      <s:c r="E11" s="7"/>
      <s:c r="F11" s="7"/>
      <s:c r="G11" s="6"/>
      <s:c r="J11" s="8" t="inlineStr">
        <s:is>
          <s:t>Interval z-score</s:t>
        </s:is>
      </s:c>
      <s:c r="K11" s="13" t="n">
        <s:v>1.64</s:v>
      </s:c>
    </s:row>
    <s:row r="12" ht="24" customHeight="1">
      <s:c r="A12" s="6"/>
      <s:c r="B12" s="12"/>
      <s:c r="D12" s="6"/>
      <s:c r="E12" s="7"/>
      <s:c r="F12" s="7"/>
      <s:c r="G12" s="6"/>
    </s:row>
    <s:row r="13" ht="24" customHeight="1">
      <s:c r="A13" s="6"/>
      <s:c r="B13" s="12"/>
      <s:c r="D13" s="6"/>
      <s:c r="E13" s="14"/>
      <s:c r="F13" s="14"/>
      <s:c r="G13" s="6"/>
    </s:row>
    <s:row r="14" ht="18" customHeight="1">
      <s:c r="A14" s="3" t="inlineStr">
        <s:is>
          <s:t>Detailed forecast / diagnostics</s:t>
        </s:is>
      </s:c>
    </s:row>
    <s:row r="15" ht="18" customHeight="1">
      <s:c r="A15" s="15" t="inlineStr">
        <s:is>
          <s:t>Green cells are populated by Boardflare Python outputs. Blue cells are durable Excel inputs.</s:t>
        </s:is>
      </s:c>
    </s:row>
    <s:row r="16" ht="18" customHeight="1"/>
    <s:row r="17" ht="24" customHeight="1">
      <s:c r="A17" s="4" cm="1">
        <s:f t="array" ref="A17:G33">_xldudf_BF_OUTPUT("forecast")</s:f>
      </s:c>
      <s:c r="B17" s="4"/>
      <s:c r="C17" s="4"/>
      <s:c r="D17" s="4"/>
      <s:c r="E17" s="4"/>
      <s:c r="F17" s="4"/>
      <s:c r="G17" s="4"/>
    </s:row>
    <s:row r="18" ht="18" customHeight="1">
      <s:c r="A18" s="12"/>
      <s:c r="B18" s="6"/>
      <s:c r="C18" s="6"/>
      <s:c r="D18" s="6"/>
      <s:c r="E18" s="6"/>
      <s:c r="F18" s="6"/>
      <s:c r="G18" s="6"/>
    </s:row>
    <s:row r="19" ht="18" customHeight="1">
      <s:c r="A19" s="12"/>
      <s:c r="B19" s="6"/>
      <s:c r="C19" s="6"/>
      <s:c r="D19" s="6"/>
      <s:c r="E19" s="6"/>
      <s:c r="F19" s="6"/>
      <s:c r="G19" s="6"/>
    </s:row>
    <s:row r="20" ht="18" customHeight="1">
      <s:c r="A20" s="12"/>
      <s:c r="B20" s="6"/>
      <s:c r="C20" s="6"/>
      <s:c r="D20" s="6"/>
      <s:c r="E20" s="6"/>
      <s:c r="F20" s="6"/>
      <s:c r="G20" s="6"/>
    </s:row>
    <s:row r="21" ht="18" customHeight="1">
      <s:c r="A21" s="12"/>
      <s:c r="B21" s="6"/>
      <s:c r="C21" s="6"/>
      <s:c r="D21" s="6"/>
      <s:c r="E21" s="6"/>
      <s:c r="F21" s="6"/>
      <s:c r="G21" s="6"/>
    </s:row>
    <s:row r="22" ht="18" customHeight="1">
      <s:c r="A22" s="12"/>
      <s:c r="B22" s="6"/>
      <s:c r="C22" s="6"/>
      <s:c r="D22" s="6"/>
      <s:c r="E22" s="6"/>
      <s:c r="F22" s="6"/>
      <s:c r="G22" s="6"/>
    </s:row>
    <s:row r="23" ht="18" customHeight="1">
      <s:c r="A23" s="12"/>
      <s:c r="B23" s="6"/>
      <s:c r="C23" s="6"/>
      <s:c r="D23" s="6"/>
      <s:c r="E23" s="6"/>
      <s:c r="F23" s="6"/>
      <s:c r="G23" s="6"/>
    </s:row>
    <s:row r="24" ht="18" customHeight="1">
      <s:c r="A24" s="12"/>
      <s:c r="B24" s="6"/>
      <s:c r="C24" s="6"/>
      <s:c r="D24" s="6"/>
      <s:c r="E24" s="6"/>
      <s:c r="F24" s="6"/>
      <s:c r="G24" s="6"/>
    </s:row>
    <s:row r="25" ht="18" customHeight="1">
      <s:c r="A25" s="12"/>
      <s:c r="B25" s="6"/>
      <s:c r="C25" s="6"/>
      <s:c r="D25" s="6"/>
      <s:c r="E25" s="6"/>
      <s:c r="F25" s="6"/>
      <s:c r="G25" s="6"/>
    </s:row>
    <s:row r="26" ht="18" customHeight="1">
      <s:c r="A26" s="12"/>
      <s:c r="B26" s="6"/>
      <s:c r="C26" s="6"/>
      <s:c r="D26" s="6"/>
      <s:c r="E26" s="6"/>
      <s:c r="F26" s="6"/>
      <s:c r="G26" s="6"/>
    </s:row>
    <s:row r="27" ht="18" customHeight="1">
      <s:c r="A27" s="12"/>
      <s:c r="B27" s="6"/>
      <s:c r="C27" s="6"/>
      <s:c r="D27" s="6"/>
      <s:c r="E27" s="6"/>
      <s:c r="F27" s="6"/>
      <s:c r="G27" s="6"/>
    </s:row>
    <s:row r="28" ht="18" customHeight="1">
      <s:c r="A28" s="12"/>
      <s:c r="B28" s="6"/>
      <s:c r="C28" s="6"/>
      <s:c r="D28" s="6"/>
      <s:c r="E28" s="6"/>
      <s:c r="F28" s="6"/>
      <s:c r="G28" s="6"/>
    </s:row>
    <s:row r="29" ht="18" customHeight="1">
      <s:c r="A29" s="12"/>
      <s:c r="B29" s="6"/>
      <s:c r="C29" s="6"/>
      <s:c r="D29" s="6"/>
      <s:c r="E29" s="6"/>
      <s:c r="F29" s="6"/>
      <s:c r="G29" s="6"/>
    </s:row>
    <s:row r="30" ht="18" customHeight="1">
      <s:c r="A30" s="12"/>
      <s:c r="B30" s="6"/>
      <s:c r="C30" s="6"/>
      <s:c r="D30" s="6"/>
      <s:c r="E30" s="6"/>
      <s:c r="F30" s="6"/>
      <s:c r="G30" s="6"/>
    </s:row>
    <s:row r="31" ht="18" customHeight="1">
      <s:c r="A31" s="12"/>
      <s:c r="B31" s="6"/>
      <s:c r="C31" s="6"/>
      <s:c r="D31" s="6"/>
      <s:c r="E31" s="6"/>
      <s:c r="F31" s="6"/>
      <s:c r="G31" s="6"/>
    </s:row>
    <s:row r="32" ht="18" customHeight="1">
      <s:c r="A32" s="12"/>
      <s:c r="B32" s="6"/>
      <s:c r="C32" s="6"/>
      <s:c r="D32" s="6"/>
      <s:c r="E32" s="6"/>
      <s:c r="F32" s="6"/>
      <s:c r="G32" s="6"/>
    </s:row>
    <s:row r="33" ht="18" customHeight="1">
      <s:c r="A33" s="12"/>
      <s:c r="B33" s="6"/>
      <s:c r="C33" s="6"/>
      <s:c r="D33" s="6"/>
      <s:c r="E33" s="6"/>
      <s:c r="F33" s="6"/>
      <s:c r="G33" s="6"/>
    </s:row>
  </s:sheetData>
  <s:mergeCells count="6">
    <s:mergeCell ref="A4:H4"/>
    <s:mergeCell ref="J4:K4"/>
    <s:mergeCell ref="A14:M14"/>
    <s:mergeCell ref="A1:M1"/>
    <s:mergeCell ref="A15:M15"/>
    <s:mergeCell ref="A2:M2"/>
  </s:mergeCells>
  <s:pageMargins left="0.75" right="0.75" top="1" bottom="1" header="0.5" footer="0.5"/>
</s: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9"/>
  <sheetViews>
    <sheetView showGridLines="0" zoomScale="100" workbookViewId="0">
      <selection activeCell="A1" sqref="A1"/>
    </sheetView>
  </sheetViews>
  <sheetFormatPr baseColWidth="8" defaultRowHeight="15"/>
  <cols>
    <col width="17.5" customWidth="1" min="1" max="1"/>
    <col width="14.38" customWidth="1" min="2" max="2"/>
    <col width="14.38" customWidth="1" min="3" max="3"/>
    <col width="15.63" customWidth="1" min="4" max="4"/>
    <col width="14.38" customWidth="1" min="5" max="5"/>
    <col width="14.38" customWidth="1" min="6" max="6"/>
    <col width="14.38" customWidth="1" min="7" max="7"/>
    <col width="14.38" customWidth="1" min="8" max="8"/>
  </cols>
  <sheetData>
    <row r="1" ht="25.5" customHeight="1">
      <c r="A1" s="1" t="inlineStr">
        <is>
          <t>Weekly cash history</t>
        </is>
      </c>
    </row>
    <row r="2" ht="31.5" customHeight="1">
      <c r="A2" s="2" t="inlineStr">
        <is>
          <t>Historical cash receipts and payments feed a trend forecast; scenario assumptions remain durable worksheet inputs.</t>
        </is>
      </c>
    </row>
    <row r="3" ht="18" customHeight="1"/>
    <row r="4" ht="18" customHeight="1">
      <c r="A4" s="3" t="inlineStr">
        <is>
          <t>Model inputs</t>
        </is>
      </c>
    </row>
    <row r="5" ht="18" customHeight="1">
      <c r="A5" s="5" t="inlineStr">
        <is>
          <t>Week</t>
        </is>
      </c>
      <c r="B5" s="5" t="inlineStr">
        <is>
          <t>Inflows ($)</t>
        </is>
      </c>
      <c r="C5" s="5" t="inlineStr">
        <is>
          <t>Outflows ($)</t>
        </is>
      </c>
    </row>
    <row r="6" ht="18" customHeight="1">
      <c r="A6" s="10" t="n">
        <v>1</v>
      </c>
      <c r="B6" s="16" t="n">
        <v>126000</v>
      </c>
      <c r="C6" s="17" t="n">
        <v>109000</v>
      </c>
    </row>
    <row r="7" ht="18" customHeight="1">
      <c r="A7" s="10" t="n">
        <v>2</v>
      </c>
      <c r="B7" s="16" t="n">
        <v>116200</v>
      </c>
      <c r="C7" s="17" t="n">
        <v>113700</v>
      </c>
    </row>
    <row r="8" ht="18" customHeight="1">
      <c r="A8" s="10" t="n">
        <v>3</v>
      </c>
      <c r="B8" s="16" t="n">
        <v>123900</v>
      </c>
      <c r="C8" s="17" t="n">
        <v>105400</v>
      </c>
    </row>
    <row r="9" ht="18" customHeight="1">
      <c r="A9" s="10" t="n">
        <v>4</v>
      </c>
      <c r="B9" s="16" t="n">
        <v>128100</v>
      </c>
      <c r="C9" s="17" t="n">
        <v>111100</v>
      </c>
    </row>
    <row r="10" ht="18" customHeight="1">
      <c r="A10" s="10" t="n">
        <v>5</v>
      </c>
      <c r="B10" s="16" t="n">
        <v>132800</v>
      </c>
      <c r="C10" s="17" t="n">
        <v>113800</v>
      </c>
    </row>
    <row r="11" ht="18" customHeight="1">
      <c r="A11" s="10" t="n">
        <v>6</v>
      </c>
      <c r="B11" s="16" t="n">
        <v>123000</v>
      </c>
      <c r="C11" s="17" t="n">
        <v>118500</v>
      </c>
    </row>
    <row r="12" ht="18" customHeight="1">
      <c r="A12" s="10" t="n">
        <v>7</v>
      </c>
      <c r="B12" s="16" t="n">
        <v>130700</v>
      </c>
      <c r="C12" s="17" t="n">
        <v>110200</v>
      </c>
    </row>
    <row r="13" ht="18" customHeight="1">
      <c r="A13" s="10" t="n">
        <v>8</v>
      </c>
      <c r="B13" s="16" t="n">
        <v>134900</v>
      </c>
      <c r="C13" s="17" t="n">
        <v>115900</v>
      </c>
    </row>
    <row r="14" ht="18" customHeight="1">
      <c r="A14" s="10" t="n">
        <v>9</v>
      </c>
      <c r="B14" s="16" t="n">
        <v>139600</v>
      </c>
      <c r="C14" s="17" t="n">
        <v>118600</v>
      </c>
    </row>
    <row r="15" ht="18" customHeight="1">
      <c r="A15" s="10" t="n">
        <v>10</v>
      </c>
      <c r="B15" s="16" t="n">
        <v>129800</v>
      </c>
      <c r="C15" s="17" t="n">
        <v>123300</v>
      </c>
    </row>
    <row r="16" ht="18" customHeight="1">
      <c r="A16" s="10" t="n">
        <v>11</v>
      </c>
      <c r="B16" s="16" t="n">
        <v>137500</v>
      </c>
      <c r="C16" s="17" t="n">
        <v>115000</v>
      </c>
    </row>
    <row r="17" ht="18" customHeight="1">
      <c r="A17" s="10" t="n">
        <v>12</v>
      </c>
      <c r="B17" s="16" t="n">
        <v>141700</v>
      </c>
      <c r="C17" s="17" t="n">
        <v>120700</v>
      </c>
    </row>
    <row r="18" ht="18" customHeight="1">
      <c r="A18" s="10" t="n">
        <v>13</v>
      </c>
      <c r="B18" s="16" t="n">
        <v>146400</v>
      </c>
      <c r="C18" s="17" t="n">
        <v>123400</v>
      </c>
    </row>
    <row r="19" ht="18" customHeight="1">
      <c r="A19" s="10" t="n">
        <v>14</v>
      </c>
      <c r="B19" s="16" t="n">
        <v>136600</v>
      </c>
      <c r="C19" s="17" t="n">
        <v>128100</v>
      </c>
    </row>
    <row r="20" ht="18" customHeight="1">
      <c r="A20" s="10" t="n">
        <v>15</v>
      </c>
      <c r="B20" s="16" t="n">
        <v>144300</v>
      </c>
      <c r="C20" s="17" t="n">
        <v>119800</v>
      </c>
    </row>
    <row r="21" ht="18" customHeight="1">
      <c r="A21" s="10" t="n">
        <v>16</v>
      </c>
      <c r="B21" s="16" t="n">
        <v>148500</v>
      </c>
      <c r="C21" s="17" t="n">
        <v>125500</v>
      </c>
    </row>
    <row r="22" ht="18" customHeight="1">
      <c r="A22" s="10" t="n">
        <v>17</v>
      </c>
      <c r="B22" s="16" t="n">
        <v>153200</v>
      </c>
      <c r="C22" s="17" t="n">
        <v>128200</v>
      </c>
    </row>
    <row r="23" ht="18" customHeight="1">
      <c r="A23" s="10" t="n">
        <v>18</v>
      </c>
      <c r="B23" s="16" t="n">
        <v>143400</v>
      </c>
      <c r="C23" s="17" t="n">
        <v>132900</v>
      </c>
    </row>
    <row r="24" ht="18" customHeight="1">
      <c r="A24" s="10" t="n">
        <v>19</v>
      </c>
      <c r="B24" s="16" t="n">
        <v>151100</v>
      </c>
      <c r="C24" s="17" t="n">
        <v>124600</v>
      </c>
    </row>
    <row r="25" ht="18" customHeight="1">
      <c r="A25" s="10" t="n">
        <v>20</v>
      </c>
      <c r="B25" s="16" t="n">
        <v>155300</v>
      </c>
      <c r="C25" s="17" t="n">
        <v>130300</v>
      </c>
    </row>
    <row r="26" ht="18" customHeight="1">
      <c r="A26" s="10" t="n">
        <v>21</v>
      </c>
      <c r="B26" s="16" t="n">
        <v>160000</v>
      </c>
      <c r="C26" s="17" t="n">
        <v>133000</v>
      </c>
    </row>
    <row r="27" ht="18" customHeight="1">
      <c r="A27" s="10" t="n">
        <v>22</v>
      </c>
      <c r="B27" s="16" t="n">
        <v>150200</v>
      </c>
      <c r="C27" s="17" t="n">
        <v>137700</v>
      </c>
    </row>
    <row r="28" ht="18" customHeight="1">
      <c r="A28" s="10" t="n">
        <v>23</v>
      </c>
      <c r="B28" s="16" t="n">
        <v>157900</v>
      </c>
      <c r="C28" s="17" t="n">
        <v>129400</v>
      </c>
    </row>
    <row r="29" ht="18" customHeight="1">
      <c r="A29" s="10" t="n">
        <v>24</v>
      </c>
      <c r="B29" s="16" t="n">
        <v>162100</v>
      </c>
      <c r="C29" s="17" t="n">
        <v>135100</v>
      </c>
    </row>
  </sheetData>
  <mergeCells count="3">
    <mergeCell ref="A4:C4"/>
    <mergeCell ref="A2:H2"/>
    <mergeCell ref="A1:H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cols>
    <col width="128" customWidth="1" min="1" max="1"/>
    <col width="54" customWidth="1" min="7" max="7"/>
    <col width="89" customWidth="1" min="8" max="8"/>
  </cols>
  <sheetData>
    <row r="1">
      <c r="A1" s="18" t="inlineStr">
        <is>
          <t>Before changing anything here, or answering questions about Boardflare, fetch https://notebook.boardflare.com/llms.txt and read the sections relevant to the task. Do not edit this sheet until you have read them.
If you cannot fetch it, stop and tell the user: "Please open https://notebook.boardflare.com/llms-full.txt, copy everything, and paste it here." Continue only once the user has pasted it.</t>
        </is>
      </c>
      <c r="G1" t="inlineStr">
        <is>
          <t>Request</t>
        </is>
      </c>
      <c r="H1" t="n">
        <v>0</v>
      </c>
    </row>
    <row r="2">
      <c r="G2" t="inlineStr">
        <is>
          <t>Response</t>
        </is>
      </c>
    </row>
    <row r="3">
      <c r="A3" s="18" t="inlineStr">
        <is>
          <t>@app.cell(hide_code=True)
def _():
    import boardflare as bf
    import marimo as mo
    import matplotlib.pyplot as plt
    import matplotlib.ticker as ticker
    import numpy as np
    import pandas as pd
    mo.md("""
    # Cash Flow Forecast &amp; Liquidity Outlook
    Forecast weekly inflows and outflows from recent trends, apply worksheet scenario adjustments, and translate uncertainty into a liquidity outlook around a durable cash threshold.
    """)
    return bf, mo, np, pd, plt, ticker</t>
        </is>
      </c>
      <c r="G3" t="inlineStr">
        <is>
          <t>Revision</t>
        </is>
      </c>
      <c r="H3" t="n">
        <v>1</v>
      </c>
    </row>
    <row r="4">
      <c r="A4" s="18" t="inlineStr">
        <is>
          <t>@app.cell(hide_code=True)
def _(mo):
    band_view = mo.ui.dropdown(options=["Base and band", "Base only"], value="Base and band", label="Liquidity chart")
    band_view
    return (band_view,)</t>
        </is>
      </c>
      <c r="G4" t="inlineStr">
        <is>
          <t>Startup mode</t>
        </is>
      </c>
      <c r="H4" s="18" t="inlineStr">
        <is>
          <t>run</t>
        </is>
      </c>
    </row>
    <row r="5">
      <c r="A5" s="18" t="inlineStr">
        <is>
          <t>@app.cell
def _(bf):
    inputs = bf.inputs(
        history=bf.ref("Cash History!A5:C29", headers=True),
        controls=bf.ref("Dashboard!J5:K11", headers=True),
    )
    inputs
    return (inputs,)</t>
        </is>
      </c>
      <c r="G5" t="inlineStr">
        <is>
          <t>Format version</t>
        </is>
      </c>
      <c r="H5" s="18" t="inlineStr">
        <is>
          <t>2</t>
        </is>
      </c>
    </row>
    <row r="6">
      <c r="A6" s="18" t="inlineStr">
        <is>
          <t>@app.cell
def _(inputs, np, pd):
    def number(value, label):
        if pd.isna(value):
            raise ValueError(f"{label} must be a number; the cell is blank.")
        if isinstance(value, str):
            text = value.strip()
            if not text:
                raise ValueError(f"{label} must be a number; the cell is blank.")
            is_percent = text.endswith("%")
            if is_percent:
                text = text[:-1].strip()
            text = text.replace(",", "").replace("$", "")
            try:
                result = float(text)
            except ValueError as exc:
                raise ValueError(f"{label} must be numeric; received {value!r}.") from exc
            if is_percent:
                result /= 100.0
        else:
            try:
                result = float(value)
            except (TypeError, ValueError) as exc:
                raise ValueError(f"{label} must be numeric; received {value!r}.") from exc
        if not np.isfinite(result):
            raise ValueError(f"{label} must be a finite number.")
        return result
    def normalized_label(value):
        return " ".join(str(value).split()).casefold()
    history = inputs["history"].copy()
    weeks = [number(value, f"Cash History row {row_index + 6}, Week") for row_index, value in enumerate(history["Week"])]
    for row_index, week_value in enumerate(weeks):
        if week_value &lt; 1 or not float(week_value).is_integer():
            raise ValueError(f"Cash History row {row_index + 6}, Week must be a positive whole week number.")
    history["Week"] = [int(week_value) for week_value in weeks]
    if history["Week"].duplicated().any():
        raise ValueError("Cash History Week numbers must be unique.")
    for column in ["Inflows ($)", "Outflows ($)"]:
        history[column] = [
            number(value, f"Cash History row {row_index + 6}, {column}")
            for row_index, value in enumerate(history[column])
        ]
        negative = history[column] &lt; 0
        if negative.any():
            row_index = int(np.flatnonzero(negative.to_numpy())[0])
            raise ValueError(f"Cash History row {row_index + 6}, {column} must be non-negative.")
    history = history.sort_values("Week").reset_index(drop=True)
    if len(history) &lt; 12:
        raise ValueError("Cash-flow history requires at least 12 weekly observations for the rolling backtest.")
    controls = {}
    for _, row in inputs["controls"].iterrows():
        label_value = row.iloc[0]
        if pd.isna(label_value) or not str(label_value).strip():
            raise ValueError("Dashboard controls contain a blank control label.")
        label = " ".join(str(label_value).split())
        key = normalized_label(label)
        if key in controls:
            raise ValueError(f"Dashboard controls contain duplicate label {label!r}.")
        controls[key] = number(row.iloc[1], f"Control {label!r}")
    def control(label):
        key = normalized_label(label)
        if key not in controls:
            raise ValueError(f"Missing required Dashboard control: {label}.")
        return controls[key]
    starting_cash = control("Starting cash ($)")
    horizon_value = control("Forecast horizon (weeks)")
    inflow_growth = control("Inflow scenario growth")
    outflow_growth = control("Outflow scenario growth")
    threshold = control("Liquidity threshold ($)")
    interval_z = control("Interval z-score")
    if starting_cash &lt; 0:
        raise ValueError("Starting cash ($) must be non-negative.")
    if threshold &lt; 0:
        raise ValueError("Liquidity threshold ($) must be non-negative.")
    if not float(horizon_value).is_integer():
        raise ValueError("Forecast horizon (weeks) must be a whole number from 1 to 16.")
    horizon = int(horizon_value)
    if not 1 &lt;= horizon &lt;= 16:
        raise ValueError("Forecast horizon (weeks) must be from 1 to 16.")
    if interval_z &lt;= 0:
        raise ValueError("Interval z-score must be positive.")
    if inflow_growth &lt;= -1:
        raise ValueError("Inflow scenario growth must be greater than -100%.")
    if outflow_growth &lt;= -1:
        raise ValueError("Outflow scenario growth must be greater than -100%.")
    def fit_trend(values):
        values = np.asarray(values, dtype=float)
        t = np.arange(len(values), dtype=float)
        x = np.column_stack([np.ones(len(values)), t])
        beta = np.linalg.lstsq(x, values, rcond=None)[0]
        fitted = x @ beta
        return beta, fitted
    eval_start = len(history) - 8
    inflow_actual, outflow_actual = [], []
    inflow_model, outflow_model = [], []
    inflow_naive, outflow_naive = [], []
    for target in range(eval_start, len(history)):
        inflow_eval_beta, _ = fit_trend(history["Inflows ($)"].iloc[:target])
        outflow_eval_beta, _ = fit_trend(history["Outflows ($)"].iloc[:target])
        target_x = np.asarray([1.0, float(target)])
        inflow_actual.append(float(history["Inflows ($)"].iloc[target]))
        outflow_actual.append(float(history["Outflows ($)"].iloc[target]))
        inflow_model.append(max(float(target_x @ inflow_eval_beta), 0.0))
        outflow_model.append(max(float(target_x @ outflow_eval_beta), 0.0))
        inflow_naive.append(float(history["Inflows ($)"].iloc[target - 1]))
        outflow_naive.append(float(history["Outflows ($)"].iloc[target - 1]))
    def wape(actual, predicted):
        actual = np.asarray(actual, dtype=float)
        predicted = np.asarray(predicted, dtype=float)
        return float(np.abs(actual - predicted).sum() / np.abs(actual).sum())
    inflow_wape = wape(inflow_actual, inflow_model)
    inflow_naive_wape = wape(inflow_actual, inflow_naive)
    outflow_wape = wape(outflow_actual, outflow_model)
    outflow_naive_wape = wape(outflow_actual, outflow_naive)
    net_actual_eval = np.asarray(inflow_actual) - np.asarray(outflow_actual)
    net_model_eval = np.asarray(inflow_model) - np.asarray(outflow_model)
    net_naive_eval = np.asarray(inflow_naive) - np.asarray(outflow_naive)
    net_mae = float(np.mean(np.abs(net_actual_eval - net_model_eval)))
    net_naive_mae = float(np.mean(np.abs(net_actual_eval - net_naive_eval)))
    backtest = [
        ["Backtest metric", "Trend model", "Naive last-value", "Winner"],
        ["Inflows WAPE", round(inflow_wape, 4), round(inflow_naive_wape, 4), "Trend" if inflow_wape &lt;= inflow_naive_wape else "Naive"],
        ["Outflows WAPE", round(outflow_wape, 4), round(outflow_naive_wape, 4), "Trend" if outflow_wape &lt;= outflow_naive_wape else "Naive"],
        ["Net cash-flow MAE", round(net_mae, 2), round(net_naive_mae, 2), "Trend" if net_mae &lt;= net_naive_mae else "Naive"],
    ]
    inflow_beta, inflow_fit = fit_trend(history["Inflows ($)"])
    outflow_beta, outflow_fit = fit_trend(history["Outflows ($)"])
    future_t = np.arange(len(history), len(history) + horizon, dtype=float)
    future_x = np.column_stack([np.ones(horizon), future_t])
    inflow_forecast = np.maximum((future_x @ inflow_beta) * (1 + inflow_growth), 0)
    outflow_forecast = np.maximum((future_x @ outflow_beta) * (1 + outflow_growth), 0)
    net_forecast = inflow_forecast - outflow_forecast
    cash = starting_cash + np.cumsum(net_forecast)
    net_actual = history["Inflows ($)"].to_numpy() - history["Outflows ($)"].to_numpy()
    net_fit = inflow_fit - outflow_fit
    residual_sigma = float(np.std(net_actual - net_fit, ddof=2))
    steps = np.arange(1, horizon + 1, dtype=float)
    band = interval_z * residual_sigma * np.sqrt(steps)
    lower = cash - band
    upper = cash + band
    last_week = int(history["Week"].iloc[-1])
    future_weeks = list(range(last_week + 1, last_week + 1 + horizon))
    base_breach = next((future_weeks[i] for i, value in enumerate(cash) if value &lt; threshold), "None")
    downside_breach = next((future_weeks[i] for i, value in enumerate(lower) if value &lt; threshold), "None")
    summary = [
        ["Liquidity KPI", "Result"],
        ["Starting cash", round(starting_cash, 2)],
        ["Ending forecast cash", round(float(cash[-1]), 2)],
        ["Minimum forecast cash", round(float(np.min(cash)), 2)],
        ["Minimum downside cash", round(float(np.min(lower)), 2)],
        ["Liquidity threshold", round(threshold, 2)],
        ["Base breach week", base_breach],
        ["Downside breach week", downside_breach],
        ["Forecast horizon", horizon],
    ]
    drivers = [
        ["Forecast driver", "Value", "Units", "Scenario"],
        ["Weekly inflow trend", round(float(inflow_beta[1]), 2), "$/week", round(inflow_growth, 4)],
        ["Weekly outflow trend", round(float(outflow_beta[1]), 2), "$/week", round(outflow_growth, 4)],
        ["Net residual sigma", round(residual_sigma, 2), "$", ""],
        ["Interval z-score", round(interval_z, 2), "z", ""],
    ]
    forecast = [["Week", "Inflows", "Outflows", "Net cash flow", "Forecast cash", "Lower cash", "Upper cash"]]
    for idx, week in enumerate(future_weeks):
        forecast.append([
            week, round(float(inflow_forecast[idx]), 2), round(float(outflow_forecast[idx]), 2),
            round(float(net_forecast[idx]), 2), round(float(cash[idx]), 2), round(float(lower[idx]), 2), round(float(upper[idx]), 2),
        ])
    return backtest, cash, drivers, forecast, future_weeks, lower, net_mae, net_naive_mae, outflow_naive_wape, outflow_wape, starting_cash, summary, threshold, upper</t>
        </is>
      </c>
      <c r="G6" t="inlineStr">
        <is>
          <t>Saved at</t>
        </is>
      </c>
      <c r="H6" s="18" t="inlineStr">
        <is>
          <t>1970-01-01T00:00:00Z</t>
        </is>
      </c>
    </row>
    <row r="7">
      <c r="A7" s="18" t="inlineStr">
        <is>
          <t>@app.cell(hide_code=True)
def _(band_view, cash, future_weeks, lower, plt, starting_cash, threshold, ticker, upper):
    fig, ax = plt.subplots(figsize=(8, 3.8))
    labels = [f"W{week}" for week in (future_weeks[0] - 1, *future_weeks)]
    cash_path = [starting_cash, *cash]
    lower_path = [starting_cash, *lower]
    upper_path = [starting_cash, *upper]
    ax.plot(labels, cash_path, marker="o", label="Forecast cash")
    if band_view.value == "Base and band":
        ax.fill_between(labels, lower_path, upper_path, alpha=0.18, label="Uncertainty band")
    ax.axhline(threshold, linestyle="--", linewidth=1.2, label="Liquidity threshold")
    ax.set_title("Liquidity outlook")
    ax.set_ylabel("Cash")
    ax.yaxis.set_major_formatter(ticker.FuncFormatter(lambda value, _position: f"${value / 1_000:,.0f}k"))
    ax.tick_params(axis="x", rotation=45)
    ax.grid(axis="y", alpha=0.2)
    ax.legend(fontsize=8)
    fig.tight_layout()
    fig
    return</t>
        </is>
      </c>
      <c r="G7" t="inlineStr">
        <is>
          <t>Source SHA-256</t>
        </is>
      </c>
      <c r="H7" s="18" t="inlineStr">
        <is>
          <t>5560c27dd2bd05bd9e507a123288b4dfe2a8d6751dc339d76bd5bf2b225151ea</t>
        </is>
      </c>
    </row>
    <row r="8">
      <c r="A8" s="18" t="inlineStr">
        <is>
          <t>@app.cell(hide_code=True)
def _(mo, net_mae, net_naive_mae, outflow_naive_wape, outflow_wape):
    mo.md(f"""
    ## Liquidity interpretation
    The base path is a trend-and-scenario forecast rather than a treasury commitment. The downside path widens with the square root of horizon using historical net-cash residual volatility, making threshold pressure visible without pretending the interval is a guaranteed probability statement.
    The final eight historical weeks are evaluated with an expanding-origin backtest. In that holdout, the trend model records **{outflow_wape:.1%} outflow WAPE** versus **{outflow_naive_wape:.1%}** for a last-value baseline, and **${net_mae:,.0f} net-flow MAE** versus **${net_naive_mae:,.0f}** for the baseline.
    """)
    return</t>
        </is>
      </c>
      <c r="G8" t="inlineStr">
        <is>
          <t>Engine</t>
        </is>
      </c>
      <c r="H8" s="18" t="inlineStr">
        <is>
          <t>python</t>
        </is>
      </c>
    </row>
    <row r="9">
      <c r="A9" s="18" t="inlineStr">
        <is>
          <t>@app.cell
def _(backtest, bf, drivers, forecast, summary):
    publication = bf.publish(outputs={"summary": summary, "drivers": drivers, "backtest": backtest, "forecast": forecast})
    publication
    return</t>
        </is>
      </c>
      <c r="G9" t="inlineStr">
        <is>
          <t>Notebook header</t>
        </is>
      </c>
      <c r="H9" s="18" t="inlineStr">
        <is>
          <t>import marimo
__generated_with = "0.23.15"
app = marimo.App(width="medium")</t>
        </is>
      </c>
    </row>
    <row r="10">
      <c r="G10" t="inlineStr">
        <is>
          <t>Template ID</t>
        </is>
      </c>
      <c r="H10" s="18" t="inlineStr">
        <is>
          <t>cash-flow-forecast</t>
        </is>
      </c>
    </row>
    <row r="11">
      <c r="G11" t="inlineStr">
        <is>
          <t>Template version</t>
        </is>
      </c>
      <c r="H11" s="18" t="inlineStr">
        <is>
          <t>rt-514adc699d169ffe7a18</t>
        </is>
      </c>
    </row>
    <row r="12">
      <c r="G12" t="inlineStr">
        <is>
          <t>Workbook instance ID</t>
        </is>
      </c>
      <c r="H12" s="18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1980-01-01T00:00:00Z</dcterms:created>
  <dcterms:modified xmlns:dcterms="http://purl.org/dc/terms/" xmlns:xsi="http://www.w3.org/2001/XMLSchema-instance" xsi:type="dcterms:W3CDTF">1980-01-01T00:00:00Z</dcterms:modified>
</cp:coreProperties>
</file>