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worksheets/sheet4.xml" ContentType="application/vnd.openxmlformats-officedocument.spreadsheetml.worksheet+xml"/>
  <ct:Override PartName="/xl/drawings/drawing1.xml" ContentType="application/vnd.openxmlformats-officedocument.drawing+xml"/>
  <ct:Override PartName="/xl/worksheets/sheet5.xml" ContentType="application/vnd.openxmlformats-officedocument.spreadsheetml.worksheet+xml"/>
  <ct:Override PartName="/xl/worksheets/sheet6.xml" ContentType="application/vnd.openxmlformats-officedocument.spreadsheetml.worksheet+xml"/>
  <ct:Override PartName="/xl/worksheets/sheet7.xml" ContentType="application/vnd.openxmlformats-officedocument.spreadsheetml.worksheet+xml"/>
  <ct:Override PartName="/xl/worksheets/sheet8.xml" ContentType="application/vnd.openxmlformats-officedocument.spreadsheetml.worksheet+xml"/>
  <ct:Override PartName="/xl/charts/chart1.xml" ContentType="application/vnd.openxmlformats-officedocument.drawingml.char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Standards" sheetId="1" state="visible" r:id="rId4"/>
    <s:sheet name="Defaults" sheetId="2" state="visible" r:id="rId5"/>
    <s:sheet name="Unknowns" sheetId="3" state="visible" r:id="rId6"/>
    <s:sheet name="Results" sheetId="4" state="visible" r:id="rId7"/>
    <s:sheet name="Curve" sheetId="5" state="visible" r:id="rId8"/>
    <s:sheet name="Validation" sheetId="6" state="visible" r:id="rId9"/>
    <s:sheet name="Guide" sheetId="7" state="visible" r:id="rId10"/>
    <s:sheet name="_BOARDFLARE" sheetId="8" state="veryHidden" r:id="rId11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0.000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334155"/>
      <sz val="10"/>
    </font>
    <font>
      <b val="1"/>
      <color rgb="FF14532D"/>
      <sz val="10"/>
    </font>
    <font>
      <color rgb="FF0F172A"/>
      <sz val="10"/>
    </font>
    <font>
      <color rgb="FF14532D"/>
      <sz val="10"/>
    </font>
    <font>
      <color rgb="FF64748B"/>
      <sz val="9"/>
    </font>
    <font>
      <b val="1"/>
      <color rgb="FFFFFFFF"/>
      <sz val="11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E8EEF5"/>
      </patternFill>
    </fill>
    <fill>
      <patternFill patternType="solid">
        <fgColor rgb="FFDDF7E8"/>
      </patternFill>
    </fill>
    <fill>
      <patternFill patternType="solid">
        <fgColor rgb="FFEAF4FF"/>
      </patternFill>
    </fill>
    <fill>
      <patternFill patternType="solid">
        <fgColor rgb="FFECFDF3"/>
      </patternFill>
    </fill>
    <fill>
      <patternFill patternType="solid">
        <fgColor rgb="FF356A9A"/>
      </patternFill>
    </fill>
  </fills>
  <borders count="9">
    <border>
      <left/>
      <right/>
      <top/>
      <bottom/>
      <diagonal/>
    </border>
    <border>
      <bottom style="thin">
        <color rgb="FFAAB8C7"/>
      </bottom>
    </border>
    <border>
      <bottom style="thin">
        <color rgb="FF86C9A3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C6E8D3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0" fontId="4" fillId="4" borderId="2" applyAlignment="1" pivotButton="0" quotePrefix="0" xfId="0">
      <alignment horizontal="right" vertical="center" wrapText="1"/>
    </xf>
    <xf numFmtId="0" fontId="5" fillId="5" borderId="3" applyAlignment="1" pivotButton="0" quotePrefix="0" xfId="0">
      <alignment vertical="center" wrapText="1"/>
    </xf>
    <xf numFmtId="0" fontId="5" fillId="5" borderId="4" applyAlignment="1" pivotButton="0" quotePrefix="0" xfId="0">
      <alignment vertical="center" wrapText="1"/>
    </xf>
    <xf numFmtId="0" fontId="5" fillId="5" borderId="5" applyAlignment="1" pivotButton="0" quotePrefix="0" xfId="0">
      <alignment vertical="center" wrapText="1"/>
    </xf>
    <xf numFmtId="0" fontId="6" fillId="6" borderId="6" applyAlignment="1" pivotButton="0" quotePrefix="0" xfId="0">
      <alignment vertical="center" wrapText="1"/>
    </xf>
    <xf numFmtId="164" fontId="6" fillId="6" borderId="6" applyAlignment="1" pivotButton="0" quotePrefix="0" xfId="0">
      <alignment vertical="center" wrapText="1"/>
    </xf>
    <xf numFmtId="165" fontId="6" fillId="6" borderId="6" applyAlignment="1" pivotButton="0" quotePrefix="0" xfId="0">
      <alignment vertical="center" wrapText="1"/>
    </xf>
    <xf numFmtId="0" fontId="6" fillId="6" borderId="6" applyAlignment="1" pivotButton="0" quotePrefix="0" xfId="0">
      <alignment vertical="center"/>
    </xf>
    <xf numFmtId="0" fontId="7" fillId="0" borderId="0" applyAlignment="1" pivotButton="0" quotePrefix="0" xfId="0">
      <alignment wrapText="1"/>
    </xf>
    <xf numFmtId="0" fontId="5" fillId="0" borderId="7" applyAlignment="1" pivotButton="0" quotePrefix="0" xfId="0">
      <alignment vertical="center" wrapText="1"/>
    </xf>
    <xf numFmtId="0" fontId="5" fillId="5" borderId="8" applyAlignment="1" pivotButton="0" quotePrefix="0" xfId="0">
      <alignment vertical="center" wrapText="1"/>
    </xf>
    <xf numFmtId="165" fontId="5" fillId="5" borderId="8" applyAlignment="1" pivotButton="0" quotePrefix="0" xfId="0">
      <alignment vertical="center"/>
    </xf>
    <xf numFmtId="3" fontId="5" fillId="5" borderId="8" applyAlignment="1" pivotButton="0" quotePrefix="0" xfId="0">
      <alignment vertical="center"/>
    </xf>
    <xf numFmtId="0" fontId="8" fillId="7" borderId="0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pr:Relationship Type="http://schemas.openxmlformats.org/officeDocument/2006/relationships/worksheet" Target="/xl/worksheets/sheet6.xml" Id="rId9" /><pr:Relationship Type="http://schemas.openxmlformats.org/officeDocument/2006/relationships/worksheet" Target="/xl/worksheets/sheet7.xml" Id="rId10" /><pr:Relationship Type="http://schemas.openxmlformats.org/officeDocument/2006/relationships/worksheet" Target="/xl/worksheets/sheet8.xml" Id="rId11" /></pr: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300" b="1">
                <a:solidFill>
                  <a:srgbClr val="404040"/>
                </a:solidFill>
              </a:defRPr>
            </a:pPr>
            <a:r>
              <a:rPr sz="1300" b="1">
                <a:solidFill>
                  <a:srgbClr val="404040"/>
                </a:solidFill>
              </a:rPr>
              <a:t>ELISA standard curve</a:t>
            </a:r>
          </a:p>
        </rich>
      </tx>
      <overlay val="0"/>
    </title>
    <plotArea>
      <scatterChart>
        <scatterStyle val="smoothMarker"/>
        <ser>
          <idx val="0"/>
          <order val="0"/>
          <tx>
            <strRef>
              <f>'Curve'!$C$4</f>
            </strRef>
          </tx>
          <spPr>
            <a:ln xmlns:a="http://schemas.openxmlformats.org/drawingml/2006/main" w="22225">
              <a:solidFill>
                <a:srgbClr val="F4B183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'Curve'!$A$5:$A$54</f>
            </numRef>
          </xVal>
          <yVal>
            <numRef>
              <f>'Curve'!$C$5:$C$54</f>
            </numRef>
          </yVal>
          <smooth val="1"/>
        </ser>
        <ser>
          <idx val="1"/>
          <order val="1"/>
          <tx>
            <strRef>
              <f>'Curve'!$D$4</f>
            </strRef>
          </tx>
          <spPr>
            <a:ln xmlns:a="http://schemas.openxmlformats.org/drawingml/2006/main" w="22225">
              <a:solidFill>
                <a:srgbClr val="F4B183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'Curve'!$A$5:$A$54</f>
            </numRef>
          </xVal>
          <yVal>
            <numRef>
              <f>'Curve'!$D$5:$D$54</f>
            </numRef>
          </yVal>
          <smooth val="1"/>
        </ser>
        <ser>
          <idx val="2"/>
          <order val="2"/>
          <tx>
            <strRef>
              <f>'Curve'!$B$4</f>
            </strRef>
          </tx>
          <spPr>
            <a:ln xmlns:a="http://schemas.openxmlformats.org/drawingml/2006/main" w="28575">
              <a:solidFill>
                <a:srgbClr val="C55A1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'Curve'!$A$5:$A$54</f>
            </numRef>
          </xVal>
          <yVal>
            <numRef>
              <f>'Curve'!$B$5:$B$54</f>
            </numRef>
          </yVal>
          <smooth val="1"/>
        </ser>
        <ser>
          <idx val="3"/>
          <order val="3"/>
          <tx>
            <strRef>
              <f>'Standards'!$A$4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1F4E79"/>
              </a:solidFill>
              <a:ln xmlns:a="http://schemas.openxmlformats.org/drawingml/2006/main" w="9525">
                <a:solidFill>
                  <a:srgbClr val="1F4E79"/>
                </a:solidFill>
                <a:prstDash val="solid"/>
              </a:ln>
            </spPr>
          </marker>
          <xVal>
            <numRef>
              <f>'Standards'!$B$5:$B$12</f>
            </numRef>
          </xVal>
          <yVal>
            <numRef>
              <f>'Standards'!$I$5:$I$12</f>
            </numRef>
          </yVal>
          <smooth val="0"/>
        </ser>
        <axId val="10"/>
        <axId val="20"/>
      </scatterChart>
      <valAx>
        <axId val="10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404040"/>
                    </a:solidFill>
                  </a:defRPr>
                </a:pPr>
                <a:r>
                  <a:rPr sz="1000" b="1">
                    <a:solidFill>
                      <a:srgbClr val="404040"/>
                    </a:solidFill>
                  </a:rPr>
                  <a:t>Nominal conc. (pg/mL)</a:t>
                </a:r>
              </a:p>
            </rich>
          </tx>
          <overlay val="0"/>
        </title>
        <numFmt formatCode="General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7F7F7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404040"/>
                </a:solidFill>
              </a:defRPr>
            </a:pPr>
            <a:endParaRPr sz="900" b="0">
              <a:solidFill>
                <a:srgbClr val="404040"/>
              </a:solidFill>
            </a:endParaRPr>
          </a:p>
        </txPr>
        <crossAx val="20"/>
      </valAx>
      <valAx>
        <axId val="20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404040"/>
                    </a:solidFill>
                  </a:defRPr>
                </a:pPr>
                <a:r>
                  <a:rPr sz="1000" b="1">
                    <a:solidFill>
                      <a:srgbClr val="404040"/>
                    </a:solidFill>
                  </a:rPr>
                  <a:t>Optical density (OD 450 nm)</a:t>
                </a:r>
              </a:p>
            </rich>
          </tx>
          <overlay val="0"/>
        </title>
        <numFmt formatCode="General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7F7F7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404040"/>
                </a:solidFill>
              </a:defRPr>
            </a:pPr>
            <a:endParaRPr sz="900" b="0">
              <a:solidFill>
                <a:srgbClr val="404040"/>
              </a:solidFill>
            </a:endParaRPr>
          </a:p>
        </txPr>
        <crossAx val="10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404040"/>
              </a:solidFill>
            </a:defRPr>
          </a:pPr>
          <a:endParaRPr sz="900" b="0">
            <a:solidFill>
              <a:srgbClr val="404040"/>
            </a:solidFill>
          </a:endParaRPr>
        </a:p>
      </txPr>
    </legend>
    <plotVisOnly val="1"/>
    <dispBlanksAs val="gap"/>
  </chart>
  <spPr>
    <a:ln xmlns:a="http://schemas.openxmlformats.org/drawingml/2006/main" w="9525">
      <a:solidFill>
        <a:srgbClr val="BFBFBF"/>
      </a:solidFill>
      <a:prstDash val="solid"/>
    </a:ln>
  </spPr>
</chartSpace>
</file>

<file path=xl/drawings/_rels/drawing1.xml.rels><?xml version='1.0' encoding='utf-8'?>
<pr:Relationships xmlns:pr="http://schemas.openxmlformats.org/package/2006/relationships"><pr:Relationship Type="http://schemas.openxmlformats.org/officeDocument/2006/relationships/chart" Target="/xl/charts/chart1.xml" Id="rId1" /></pr: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drawingml/2006/chart" xmlns:r="http://schemas.openxmlformats.org/officeDocument/2006/relationships">
  <ns0:oneCellAnchor>
    <ns0:from>
      <ns0:col>0</ns0:col>
      <ns0:colOff>0</ns0:colOff>
      <ns0:row>34</ns0:row>
      <ns0:rowOff>0</ns0:rowOff>
    </ns0:from>
    <ns0:ext cx="7429500" cy="4000500"/>
    <ns0:graphicFrame>
      <ns0:nvGraphicFramePr>
        <ns0:cNvPr id="1" name="Chart 1"/>
        <ns0:cNvGraphicFramePr/>
      </ns0:nvGraphicFramePr>
      <ns0:xfrm/>
      <ns1:graphic>
        <ns1:graphicData uri="http://schemas.openxmlformats.org/drawingml/2006/chart">
          <ns2:chart r:id="rId1"/>
        </ns1:graphicData>
      </ns1:graphic>
    </ns0:graphicFrame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'1.0' encoding='utf-8'?>
<pr:Relationships xmlns:pr="http://schemas.openxmlformats.org/package/2006/relationships"><pr:Relationship Type="http://schemas.openxmlformats.org/officeDocument/2006/relationships/drawing" Target="/xl/drawings/drawing1.xml" Id="rId1" /></pr:Relationships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L30"/>
  <s:sheetViews>
    <s:sheetView showGridLines="0" zoomScale="100" workbookViewId="0">
      <s:selection activeCell="A1" sqref="A1"/>
    </s:sheetView>
  </s:sheetViews>
  <s:sheetFormatPr baseColWidth="8" defaultRowHeight="15"/>
  <s:cols>
    <s:col width="9.380000000000001" customWidth="1" min="1" max="1"/>
    <s:col width="17.5" customWidth="1" min="2" max="2"/>
    <s:col width="11.88" customWidth="1" min="3" max="3"/>
    <s:col width="11.88" customWidth="1" min="4" max="4"/>
    <s:col width="2.5" customWidth="1" min="5" max="5"/>
    <s:col width="9.380000000000001" customWidth="1" min="6" max="6"/>
    <s:col width="17.5" customWidth="1" min="7" max="7"/>
    <s:col width="11.88" customWidth="1" min="8" max="8"/>
    <s:col width="11.88" customWidth="1" min="9" max="9"/>
    <s:col width="17.5" customWidth="1" min="10" max="10"/>
    <s:col width="11.88" customWidth="1" min="11" max="11"/>
    <s:col width="15" customWidth="1" min="12" max="12"/>
  </s:cols>
  <s:sheetData>
    <s:row r="1" ht="25.5" customHeight="1">
      <s:c r="A1" s="1" t="inlineStr">
        <s:is>
          <s:t>ELISA calibration standards &amp; ladder</s:t>
        </s:is>
      </s:c>
    </s:row>
    <s:row r="2" ht="45" customHeight="1">
      <s:c r="A2" s="2" t="inlineStr">
        <s:is>
          <s:t>Enter nominal concentrations and duplicate plate-reader OD readings for calibration standards and zero blank. The table on the right computes net OD, back-calculated concentration, and % recovery against nominal values.</s:t>
        </s:is>
      </s:c>
    </s:row>
    <s:row r="3" ht="18" customHeight="1"/>
    <s:row r="4" ht="30" customHeight="1">
      <s:c r="A4" s="3" t="inlineStr">
        <s:is>
          <s:t>Standard</s:t>
        </s:is>
      </s:c>
      <s:c r="B4" s="3" t="inlineStr">
        <s:is>
          <s:t>Nominal conc. (pg/mL)</s:t>
        </s:is>
      </s:c>
      <s:c r="C4" s="3" t="inlineStr">
        <s:is>
          <s:t>OD well 1</s:t>
        </s:is>
      </s:c>
      <s:c r="D4" s="3" t="inlineStr">
        <s:is>
          <s:t>OD well 2</s:t>
        </s:is>
      </s:c>
      <s:c r="F4" s="4" cm="1">
        <s:f t="array" ref="F4:L13">_xldudf_BF_OUTPUT("standards")</s:f>
      </s:c>
      <s:c r="G4" s="5"/>
      <s:c r="H4" s="5"/>
      <s:c r="I4" s="5"/>
      <s:c r="J4" s="5"/>
      <s:c r="K4" s="5"/>
      <s:c r="L4" s="4"/>
    </s:row>
    <s:row r="5" ht="24" customHeight="1">
      <s:c r="A5" s="6" t="inlineStr">
        <s:is>
          <s:t>Std 1</s:t>
        </s:is>
      </s:c>
      <s:c r="B5" s="7" t="n">
        <s:v>1000</s:v>
      </s:c>
      <s:c r="C5" s="7" t="n">
        <s:v>2.857</s:v>
      </s:c>
      <s:c r="D5" s="8" t="n">
        <s:v>2.8682</s:v>
      </s:c>
      <s:c r="F5" s="9"/>
      <s:c r="G5" s="10"/>
      <s:c r="H5" s="10"/>
      <s:c r="I5" s="10"/>
      <s:c r="J5" s="10"/>
      <s:c r="K5" s="11"/>
      <s:c r="L5" s="12"/>
    </s:row>
    <s:row r="6" ht="24" customHeight="1">
      <s:c r="A6" s="6" t="inlineStr">
        <s:is>
          <s:t>Std 2</s:t>
        </s:is>
      </s:c>
      <s:c r="B6" s="7" t="n">
        <s:v>333.33</s:v>
      </s:c>
      <s:c r="C6" s="7" t="n">
        <s:v>2.6233</s:v>
      </s:c>
      <s:c r="D6" s="8" t="n">
        <s:v>2.6481</s:v>
      </s:c>
      <s:c r="F6" s="9"/>
      <s:c r="G6" s="10"/>
      <s:c r="H6" s="10"/>
      <s:c r="I6" s="10"/>
      <s:c r="J6" s="10"/>
      <s:c r="K6" s="11"/>
      <s:c r="L6" s="12"/>
    </s:row>
    <s:row r="7" ht="24" customHeight="1">
      <s:c r="A7" s="6" t="inlineStr">
        <s:is>
          <s:t>Std 3</s:t>
        </s:is>
      </s:c>
      <s:c r="B7" s="7" t="n">
        <s:v>111.11</s:v>
      </s:c>
      <s:c r="C7" s="7" t="n">
        <s:v>2.0136</s:v>
      </s:c>
      <s:c r="D7" s="8" t="n">
        <s:v>2.0182</s:v>
      </s:c>
      <s:c r="F7" s="9"/>
      <s:c r="G7" s="10"/>
      <s:c r="H7" s="10"/>
      <s:c r="I7" s="10"/>
      <s:c r="J7" s="10"/>
      <s:c r="K7" s="11"/>
      <s:c r="L7" s="12"/>
    </s:row>
    <s:row r="8" ht="24" customHeight="1">
      <s:c r="A8" s="6" t="inlineStr">
        <s:is>
          <s:t>Std 4</s:t>
        </s:is>
      </s:c>
      <s:c r="B8" s="7" t="n">
        <s:v>37.04</s:v>
      </s:c>
      <s:c r="C8" s="7" t="n">
        <s:v>1.1489</s:v>
      </s:c>
      <s:c r="D8" s="8" t="n">
        <s:v>1.1278</s:v>
      </s:c>
      <s:c r="F8" s="9"/>
      <s:c r="G8" s="10"/>
      <s:c r="H8" s="10"/>
      <s:c r="I8" s="10"/>
      <s:c r="J8" s="10"/>
      <s:c r="K8" s="11"/>
      <s:c r="L8" s="12"/>
    </s:row>
    <s:row r="9" ht="24" customHeight="1">
      <s:c r="A9" s="6" t="inlineStr">
        <s:is>
          <s:t>Std 5</s:t>
        </s:is>
      </s:c>
      <s:c r="B9" s="7" t="n">
        <s:v>12.35</s:v>
      </s:c>
      <s:c r="C9" s="7" t="n">
        <s:v>0.4897</s:v>
      </s:c>
      <s:c r="D9" s="8" t="n">
        <s:v>0.5057</s:v>
      </s:c>
      <s:c r="F9" s="9"/>
      <s:c r="G9" s="10"/>
      <s:c r="H9" s="10"/>
      <s:c r="I9" s="10"/>
      <s:c r="J9" s="10"/>
      <s:c r="K9" s="11"/>
      <s:c r="L9" s="12"/>
    </s:row>
    <s:row r="10" ht="24" customHeight="1">
      <s:c r="A10" s="6" t="inlineStr">
        <s:is>
          <s:t>Std 6</s:t>
        </s:is>
      </s:c>
      <s:c r="B10" s="7" t="n">
        <s:v>4.12</s:v>
      </s:c>
      <s:c r="C10" s="7" t="n">
        <s:v>0.1978</s:v>
      </s:c>
      <s:c r="D10" s="8" t="n">
        <s:v>0.2012</s:v>
      </s:c>
      <s:c r="F10" s="9"/>
      <s:c r="G10" s="10"/>
      <s:c r="H10" s="10"/>
      <s:c r="I10" s="10"/>
      <s:c r="J10" s="10"/>
      <s:c r="K10" s="11"/>
      <s:c r="L10" s="12"/>
    </s:row>
    <s:row r="11" ht="24" customHeight="1">
      <s:c r="A11" s="6" t="inlineStr">
        <s:is>
          <s:t>Std 7</s:t>
        </s:is>
      </s:c>
      <s:c r="B11" s="7" t="n">
        <s:v>1.37</s:v>
      </s:c>
      <s:c r="C11" s="7" t="n">
        <s:v>0.0975</s:v>
      </s:c>
      <s:c r="D11" s="8" t="n">
        <s:v>0.0948</s:v>
      </s:c>
      <s:c r="F11" s="9"/>
      <s:c r="G11" s="10"/>
      <s:c r="H11" s="10"/>
      <s:c r="I11" s="10"/>
      <s:c r="J11" s="10"/>
      <s:c r="K11" s="11"/>
      <s:c r="L11" s="12"/>
    </s:row>
    <s:row r="12" ht="24" customHeight="1">
      <s:c r="A12" s="6" t="inlineStr">
        <s:is>
          <s:t>Std 8</s:t>
        </s:is>
      </s:c>
      <s:c r="B12" s="7" t="n">
        <s:v>0.46</s:v>
      </s:c>
      <s:c r="C12" s="7" t="n">
        <s:v>0.06469999999999999</s:v>
      </s:c>
      <s:c r="D12" s="8" t="n">
        <s:v>0.0636</s:v>
      </s:c>
      <s:c r="F12" s="9"/>
      <s:c r="G12" s="10"/>
      <s:c r="H12" s="10"/>
      <s:c r="I12" s="10"/>
      <s:c r="J12" s="10"/>
      <s:c r="K12" s="11"/>
      <s:c r="L12" s="12"/>
    </s:row>
    <s:row r="13" ht="24" customHeight="1">
      <s:c r="A13" s="6" t="inlineStr">
        <s:is>
          <s:t>Blank</s:t>
        </s:is>
      </s:c>
      <s:c r="B13" s="7" t="n">
        <s:v>0</s:v>
      </s:c>
      <s:c r="C13" s="7" t="n">
        <s:v>0.048</s:v>
      </s:c>
      <s:c r="D13" s="8" t="n">
        <s:v>0.046</s:v>
      </s:c>
      <s:c r="F13" s="9"/>
      <s:c r="G13" s="10"/>
      <s:c r="H13" s="10"/>
      <s:c r="I13" s="10"/>
      <s:c r="J13" s="10"/>
      <s:c r="K13" s="11"/>
      <s:c r="L13" s="12"/>
    </s:row>
    <s:row r="14" ht="18" customHeight="1">
      <s:c r="A14" s="6" t="n"/>
      <s:c r="B14" s="7" t="n"/>
      <s:c r="C14" s="7" t="n"/>
      <s:c r="D14" s="8" t="n"/>
    </s:row>
    <s:row r="15" ht="18" customHeight="1">
      <s:c r="A15" s="6" t="n"/>
      <s:c r="B15" s="7" t="n"/>
      <s:c r="C15" s="7" t="n"/>
      <s:c r="D15" s="8" t="n"/>
      <s:c r="F15" s="13" t="inlineStr">
        <s:is>
          <s:t>Quantitation limits: LLOQ (Lower Limit of Quantitation) is defined as the lowest calibration standard whose % recovery falls within the acceptance window (default 80–120%); ULOQ (Upper Limit of Quantitation) is the highest standard within the window. Samples outside [LLOQ, ULOQ] are flagged and not extrapolated.</s:t>
        </s:is>
      </s:c>
    </s:row>
    <s:row r="16" ht="18" customHeight="1">
      <s:c r="A16" s="6" t="n"/>
      <s:c r="B16" s="7" t="n"/>
      <s:c r="C16" s="7" t="n"/>
      <s:c r="D16" s="8" t="n"/>
    </s:row>
    <s:row r="17" ht="18" customHeight="1">
      <s:c r="A17" s="6" t="n"/>
      <s:c r="B17" s="7" t="n"/>
      <s:c r="C17" s="7" t="n"/>
      <s:c r="D17" s="8" t="n"/>
    </s:row>
    <s:row r="18" ht="18" customHeight="1">
      <s:c r="A18" s="6" t="n"/>
      <s:c r="B18" s="7" t="n"/>
      <s:c r="C18" s="7" t="n"/>
      <s:c r="D18" s="8" t="n"/>
    </s:row>
    <s:row r="19" ht="18" customHeight="1">
      <s:c r="A19" s="6" t="n"/>
      <s:c r="B19" s="7" t="n"/>
      <s:c r="C19" s="7" t="n"/>
      <s:c r="D19" s="8" t="n"/>
    </s:row>
    <s:row r="20" ht="18" customHeight="1">
      <s:c r="A20" s="6" t="n"/>
      <s:c r="B20" s="7" t="n"/>
      <s:c r="C20" s="7" t="n"/>
      <s:c r="D20" s="8" t="n"/>
    </s:row>
    <s:row r="21" ht="18" customHeight="1">
      <s:c r="A21" s="6" t="n"/>
      <s:c r="B21" s="7" t="n"/>
      <s:c r="C21" s="7" t="n"/>
      <s:c r="D21" s="8" t="n"/>
    </s:row>
    <s:row r="22" ht="18" customHeight="1">
      <s:c r="A22" s="6" t="n"/>
      <s:c r="B22" s="7" t="n"/>
      <s:c r="C22" s="7" t="n"/>
      <s:c r="D22" s="8" t="n"/>
    </s:row>
    <s:row r="23" ht="18" customHeight="1">
      <s:c r="A23" s="6" t="n"/>
      <s:c r="B23" s="7" t="n"/>
      <s:c r="C23" s="7" t="n"/>
      <s:c r="D23" s="8" t="n"/>
    </s:row>
    <s:row r="24" ht="18" customHeight="1">
      <s:c r="A24" s="6" t="n"/>
      <s:c r="B24" s="7" t="n"/>
      <s:c r="C24" s="7" t="n"/>
      <s:c r="D24" s="8" t="n"/>
    </s:row>
    <s:row r="25" ht="18" customHeight="1">
      <s:c r="A25" s="6" t="n"/>
      <s:c r="B25" s="7" t="n"/>
      <s:c r="C25" s="7" t="n"/>
      <s:c r="D25" s="8" t="n"/>
    </s:row>
    <s:row r="26" ht="18" customHeight="1">
      <s:c r="A26" s="6" t="n"/>
      <s:c r="B26" s="7" t="n"/>
      <s:c r="C26" s="7" t="n"/>
      <s:c r="D26" s="8" t="n"/>
    </s:row>
    <s:row r="27" ht="18" customHeight="1">
      <s:c r="A27" s="6" t="n"/>
      <s:c r="B27" s="7" t="n"/>
      <s:c r="C27" s="7" t="n"/>
      <s:c r="D27" s="8" t="n"/>
    </s:row>
    <s:row r="28" ht="18" customHeight="1">
      <s:c r="A28" s="6" t="n"/>
      <s:c r="B28" s="7" t="n"/>
      <s:c r="C28" s="7" t="n"/>
      <s:c r="D28" s="8" t="n"/>
    </s:row>
    <s:row r="29" ht="18" customHeight="1">
      <s:c r="A29" s="6" t="n"/>
      <s:c r="B29" s="7" t="n"/>
      <s:c r="C29" s="7" t="n"/>
      <s:c r="D29" s="8" t="n"/>
    </s:row>
    <s:row r="30" ht="18" customHeight="1">
      <s:c r="A30" s="6" t="n"/>
      <s:c r="B30" s="7" t="n"/>
      <s:c r="C30" s="7" t="n"/>
      <s:c r="D30" s="8" t="n"/>
    </s:row>
  </s:sheetData>
  <s:mergeCells count="3">
    <s:mergeCell ref="F15:L18"/>
    <s:mergeCell ref="A2:L2"/>
    <s:mergeCell ref="A1:L1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zoomScale="100" workbookViewId="0">
      <selection activeCell="A1" sqref="A1"/>
    </sheetView>
  </sheetViews>
  <sheetFormatPr baseColWidth="8" defaultRowHeight="15"/>
  <cols>
    <col width="26.25" customWidth="1" min="1" max="1"/>
    <col width="12.5" customWidth="1" min="2" max="2"/>
    <col width="22.5" customWidth="1" min="3" max="3"/>
    <col width="55" customWidth="1" min="4" max="4"/>
  </cols>
  <sheetData>
    <row r="1" ht="25.5" customHeight="1">
      <c r="A1" s="1" t="inlineStr">
        <is>
          <t>Defaults &amp; configuration</t>
        </is>
      </c>
    </row>
    <row r="2" ht="45" customHeight="1">
      <c r="A2" s="2" t="inlineStr">
        <is>
          <t>Analysis parameters, curve model selection (4PL / 5PL), weighting, blank subtraction, duplicate CV threshold, and recovery acceptance window. Edit values in column B.</t>
        </is>
      </c>
    </row>
    <row r="3" ht="18" customHeight="1"/>
    <row r="4" ht="18" customHeight="1">
      <c r="A4" s="3" t="inlineStr">
        <is>
          <t>Setting</t>
        </is>
      </c>
      <c r="B4" s="3" t="inlineStr">
        <is>
          <t>Value</t>
        </is>
      </c>
      <c r="C4" s="3" t="inlineStr">
        <is>
          <t>Allowed values</t>
        </is>
      </c>
      <c r="D4" s="3" t="inlineStr">
        <is>
          <t>Field default and why</t>
        </is>
      </c>
    </row>
    <row r="5" ht="18" customHeight="1">
      <c r="A5" s="14" t="inlineStr">
        <is>
          <t>Curve model</t>
        </is>
      </c>
      <c r="B5" s="15" t="inlineStr">
        <is>
          <t>4PL</t>
        </is>
      </c>
      <c r="C5" s="14" t="inlineStr">
        <is>
          <t>4PL / 5PL</t>
        </is>
      </c>
      <c r="D5" s="14" t="inlineStr">
        <is>
          <t>Standard 4-parameter logistic curve; switch to 5PL for asymmetric saturation</t>
        </is>
      </c>
    </row>
    <row r="6" ht="18" customHeight="1">
      <c r="A6" s="14" t="inlineStr">
        <is>
          <t>Weighting</t>
        </is>
      </c>
      <c r="B6" s="15" t="inlineStr">
        <is>
          <t>None</t>
        </is>
      </c>
      <c r="C6" s="14" t="inlineStr">
        <is>
          <t>None / 1/y^2</t>
        </is>
      </c>
      <c r="D6" s="14" t="inlineStr">
        <is>
          <t>Unweighted least squares (default); 1/y^2 weights lower concentrations more heavily</t>
        </is>
      </c>
    </row>
    <row r="7" ht="18" customHeight="1">
      <c r="A7" s="14" t="inlineStr">
        <is>
          <t>Subtract blank</t>
        </is>
      </c>
      <c r="B7" s="15" t="inlineStr">
        <is>
          <t>Yes</t>
        </is>
      </c>
      <c r="C7" s="14" t="inlineStr">
        <is>
          <t>Yes / No</t>
        </is>
      </c>
      <c r="D7" s="14" t="inlineStr">
        <is>
          <t>Subtract mean zero-standard (blank) optical density from all standards and unknowns</t>
        </is>
      </c>
    </row>
    <row r="8" ht="18" customHeight="1">
      <c r="A8" s="14" t="inlineStr">
        <is>
          <t>Confidence level</t>
        </is>
      </c>
      <c r="B8" s="16" t="n">
        <v>0.95</v>
      </c>
      <c r="C8" s="14" t="inlineStr">
        <is>
          <t>0.80 to 0.99 (number)</t>
        </is>
      </c>
      <c r="D8" s="14" t="inlineStr">
        <is>
          <t>Standard 95% two-sided confidence interval</t>
        </is>
      </c>
    </row>
    <row r="9" ht="18" customHeight="1">
      <c r="A9" s="14" t="inlineStr">
        <is>
          <t>Duplicate CV limit (%)</t>
        </is>
      </c>
      <c r="B9" s="17" t="n">
        <v>15</v>
      </c>
      <c r="C9" s="14" t="inlineStr">
        <is>
          <t>1 to 50 (number, %)</t>
        </is>
      </c>
      <c r="D9" s="14" t="inlineStr">
        <is>
          <t>Conventional in-house default: duplicate %CV within 15%; replace with your assay criteria</t>
        </is>
      </c>
    </row>
    <row r="10" ht="18" customHeight="1">
      <c r="A10" s="14" t="inlineStr">
        <is>
          <t>Recovery window min (%)</t>
        </is>
      </c>
      <c r="B10" s="17" t="n">
        <v>80</v>
      </c>
      <c r="C10" s="14" t="inlineStr">
        <is>
          <t>50 to 95 (number, %)</t>
        </is>
      </c>
      <c r="D10" s="14" t="inlineStr">
        <is>
          <t>Conventional in-house lower recovery limit (80%); replace with your assay criteria</t>
        </is>
      </c>
    </row>
    <row r="11" ht="18" customHeight="1">
      <c r="A11" s="14" t="inlineStr">
        <is>
          <t>Recovery window max (%)</t>
        </is>
      </c>
      <c r="B11" s="17" t="n">
        <v>120</v>
      </c>
      <c r="C11" s="14" t="inlineStr">
        <is>
          <t>105 to 150 (number, %)</t>
        </is>
      </c>
      <c r="D11" s="14" t="inlineStr">
        <is>
          <t>Conventional in-house upper recovery limit (120%); replace with your assay criteria</t>
        </is>
      </c>
    </row>
    <row r="12" ht="18" customHeight="1">
      <c r="A12" s="6" t="inlineStr">
        <is>
          <t>Fit outlier threshold</t>
        </is>
      </c>
      <c r="B12" s="7" t="n">
        <v>3</v>
      </c>
      <c r="C12" s="7" t="inlineStr">
        <is>
          <t>2.0 to 5.0 (number, SD)</t>
        </is>
      </c>
      <c r="D12" s="8" t="inlineStr">
        <is>
          <t>Standardized residual threshold to flag outlier wells</t>
        </is>
      </c>
    </row>
    <row r="13" ht="18" customHeight="1">
      <c r="A13" s="6" t="n"/>
      <c r="B13" s="7" t="n"/>
      <c r="C13" s="7" t="n"/>
      <c r="D13" s="8" t="n"/>
    </row>
    <row r="14" ht="18" customHeight="1">
      <c r="A14" s="6" t="n"/>
      <c r="B14" s="7" t="n"/>
      <c r="C14" s="7" t="n"/>
      <c r="D14" s="8" t="n"/>
    </row>
    <row r="15" ht="18" customHeight="1">
      <c r="A15" s="6" t="n"/>
      <c r="B15" s="7" t="n"/>
      <c r="C15" s="7" t="n"/>
      <c r="D15" s="8" t="n"/>
    </row>
    <row r="16" ht="18" customHeight="1">
      <c r="A16" s="6" t="n"/>
      <c r="B16" s="7" t="n"/>
      <c r="C16" s="7" t="n"/>
      <c r="D16" s="8" t="n"/>
    </row>
    <row r="17" ht="18" customHeight="1">
      <c r="A17" s="6" t="n"/>
      <c r="B17" s="7" t="n"/>
      <c r="C17" s="7" t="n"/>
      <c r="D17" s="8" t="n"/>
    </row>
    <row r="18" ht="18" customHeight="1">
      <c r="A18" s="6" t="n"/>
      <c r="B18" s="7" t="n"/>
      <c r="C18" s="7" t="n"/>
      <c r="D18" s="8" t="n"/>
    </row>
    <row r="19" ht="18" customHeight="1">
      <c r="A19" s="6" t="n"/>
      <c r="B19" s="7" t="n"/>
      <c r="C19" s="7" t="n"/>
      <c r="D19" s="8" t="n"/>
    </row>
    <row r="20" ht="18" customHeight="1">
      <c r="A20" s="6" t="n"/>
      <c r="B20" s="7" t="n"/>
      <c r="C20" s="7" t="n"/>
      <c r="D20" s="8" t="n"/>
    </row>
  </sheetData>
  <mergeCells count="2">
    <mergeCell ref="A1:D1"/>
    <mergeCell ref="A2:D2"/>
  </mergeCells>
  <dataValidations count="3">
    <dataValidation sqref="B5" showDropDown="0" showInputMessage="0" showErrorMessage="0" allowBlank="0" type="list">
      <formula1>"4PL,5PL"</formula1>
    </dataValidation>
    <dataValidation sqref="B6" showDropDown="0" showInputMessage="0" showErrorMessage="0" allowBlank="0" type="list">
      <formula1>"None,1/y^2"</formula1>
    </dataValidation>
    <dataValidation sqref="B7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3.xml><?xml version="1.0" encoding="utf-8"?>
<s:worksheet xmlns:s="http://schemas.openxmlformats.org/spreadsheetml/2006/main">
  <s:sheetPr>
    <s:outlinePr summaryBelow="1" summaryRight="1"/>
    <s:pageSetUpPr/>
  </s:sheetPr>
  <s:dimension ref="A1:O36"/>
  <s:sheetViews>
    <s:sheetView showGridLines="0" zoomScale="100" workbookViewId="0">
      <s:selection activeCell="A1" sqref="A1"/>
    </s:sheetView>
  </s:sheetViews>
  <s:sheetFormatPr baseColWidth="8" defaultRowHeight="15"/>
  <s:cols>
    <s:col width="9.380000000000001" customWidth="1" min="1" max="1"/>
    <s:col width="7.5" customWidth="1" min="2" max="2"/>
    <s:col width="10" customWidth="1" min="3" max="3"/>
    <s:col width="10" customWidth="1" min="4" max="4"/>
    <s:col width="2" customWidth="1" min="5" max="5"/>
    <s:col width="9.380000000000001" customWidth="1" min="6" max="6"/>
    <s:col width="7.5" customWidth="1" min="7" max="7"/>
    <s:col width="10" customWidth="1" min="8" max="8"/>
    <s:col width="9.380000000000001" customWidth="1" min="9" max="9"/>
    <s:col width="13.75" customWidth="1" min="10" max="10"/>
    <s:col width="14.38" customWidth="1" min="11" max="11"/>
    <s:col width="10" customWidth="1" min="12" max="12"/>
    <s:col width="10" customWidth="1" min="13" max="13"/>
    <s:col width="10" customWidth="1" min="14" max="14"/>
    <s:col width="16.88" customWidth="1" min="15" max="15"/>
  </s:cols>
  <s:sheetData>
    <s:row r="1" ht="25.5" customHeight="1">
      <s:c r="A1" s="1" t="inlineStr">
        <s:is>
          <s:t>Unknown samples &amp; interpolation</s:t>
        </s:is>
      </s:c>
    </s:row>
    <s:row r="2" ht="45" customHeight="1">
      <s:c r="A2" s="2" t="inlineStr">
        <s:is>
          <s:t>Enter unknown test samples with sample ID, dilution factor, and duplicate plate-reader OD readings. Concentration in the well and dilution-corrected sample concentration are interpolated from the standard curve.</s:t>
        </s:is>
      </s:c>
    </s:row>
    <s:row r="3" ht="18" customHeight="1"/>
    <s:row r="4" ht="42" customHeight="1">
      <s:c r="A4" s="3" t="inlineStr">
        <s:is>
          <s:t>Sample ID</s:t>
        </s:is>
      </s:c>
      <s:c r="B4" s="3" t="inlineStr">
        <s:is>
          <s:t>Dilution factor</s:t>
        </s:is>
      </s:c>
      <s:c r="C4" s="3" t="inlineStr">
        <s:is>
          <s:t>OD well 1</s:t>
        </s:is>
      </s:c>
      <s:c r="D4" s="3" t="inlineStr">
        <s:is>
          <s:t>OD well 2</s:t>
        </s:is>
      </s:c>
      <s:c r="F4" s="4" cm="1">
        <s:f t="array" ref="F4:O16">_xldudf_BF_OUTPUT("unknowns")</s:f>
      </s:c>
      <s:c r="G4" s="5"/>
      <s:c r="H4" s="5"/>
      <s:c r="I4" s="5"/>
      <s:c r="J4" s="5"/>
      <s:c r="K4" s="5"/>
      <s:c r="L4" s="5"/>
      <s:c r="M4" s="5"/>
      <s:c r="N4" s="5"/>
      <s:c r="O4" s="4"/>
    </s:row>
    <s:row r="5" ht="18" customHeight="1">
      <s:c r="A5" s="6" t="inlineStr">
        <s:is>
          <s:t>SMP-01</s:t>
        </s:is>
      </s:c>
      <s:c r="B5" s="7" t="n">
        <s:v>1</s:v>
      </s:c>
      <s:c r="C5" s="7" t="n">
        <s:v>1.145</s:v>
      </s:c>
      <s:c r="D5" s="8" t="n">
        <s:v>1.155</s:v>
      </s:c>
      <s:c r="F5" s="9"/>
      <s:c r="G5" s="9"/>
      <s:c r="H5" s="10"/>
      <s:c r="I5" s="11"/>
      <s:c r="J5" s="10"/>
      <s:c r="K5" s="10"/>
      <s:c r="L5" s="10"/>
      <s:c r="M5" s="10"/>
      <s:c r="N5" s="10"/>
      <s:c r="O5" s="12"/>
    </s:row>
    <s:row r="6" ht="18" customHeight="1">
      <s:c r="A6" s="6" t="inlineStr">
        <s:is>
          <s:t>SMP-02</s:t>
        </s:is>
      </s:c>
      <s:c r="B6" s="7" t="n">
        <s:v>2</s:v>
      </s:c>
      <s:c r="C6" s="7" t="n">
        <s:v>0.502</s:v>
      </s:c>
      <s:c r="D6" s="8" t="n">
        <s:v>0.498</s:v>
      </s:c>
      <s:c r="F6" s="9"/>
      <s:c r="G6" s="9"/>
      <s:c r="H6" s="10"/>
      <s:c r="I6" s="11"/>
      <s:c r="J6" s="10"/>
      <s:c r="K6" s="10"/>
      <s:c r="L6" s="10"/>
      <s:c r="M6" s="10"/>
      <s:c r="N6" s="10"/>
      <s:c r="O6" s="12"/>
    </s:row>
    <s:row r="7" ht="18" customHeight="1">
      <s:c r="A7" s="6" t="inlineStr">
        <s:is>
          <s:t>SMP-03</s:t>
        </s:is>
      </s:c>
      <s:c r="B7" s="7" t="n">
        <s:v>5</s:v>
      </s:c>
      <s:c r="C7" s="7" t="n">
        <s:v>2.01</s:v>
      </s:c>
      <s:c r="D7" s="8" t="n">
        <s:v>2.022</s:v>
      </s:c>
      <s:c r="F7" s="9"/>
      <s:c r="G7" s="9"/>
      <s:c r="H7" s="10"/>
      <s:c r="I7" s="11"/>
      <s:c r="J7" s="10"/>
      <s:c r="K7" s="10"/>
      <s:c r="L7" s="10"/>
      <s:c r="M7" s="10"/>
      <s:c r="N7" s="10"/>
      <s:c r="O7" s="12"/>
    </s:row>
    <s:row r="8" ht="18" customHeight="1">
      <s:c r="A8" s="6" t="inlineStr">
        <s:is>
          <s:t>SMP-04</s:t>
        </s:is>
      </s:c>
      <s:c r="B8" s="7" t="n">
        <s:v>10</s:v>
      </s:c>
      <s:c r="C8" s="7" t="n">
        <s:v>0.8120000000000001</s:v>
      </s:c>
      <s:c r="D8" s="8" t="n">
        <s:v>0.8080000000000001</s:v>
      </s:c>
      <s:c r="F8" s="9"/>
      <s:c r="G8" s="9"/>
      <s:c r="H8" s="10"/>
      <s:c r="I8" s="11"/>
      <s:c r="J8" s="10"/>
      <s:c r="K8" s="10"/>
      <s:c r="L8" s="10"/>
      <s:c r="M8" s="10"/>
      <s:c r="N8" s="10"/>
      <s:c r="O8" s="12"/>
    </s:row>
    <s:row r="9" ht="18" customHeight="1">
      <s:c r="A9" s="6" t="inlineStr">
        <s:is>
          <s:t>SMP-05</s:t>
        </s:is>
      </s:c>
      <s:c r="B9" s="7" t="n">
        <s:v>1</s:v>
      </s:c>
      <s:c r="C9" s="7" t="n">
        <s:v>0.205</s:v>
      </s:c>
      <s:c r="D9" s="8" t="n">
        <s:v>0.199</s:v>
      </s:c>
      <s:c r="F9" s="9"/>
      <s:c r="G9" s="9"/>
      <s:c r="H9" s="10"/>
      <s:c r="I9" s="11"/>
      <s:c r="J9" s="10"/>
      <s:c r="K9" s="10"/>
      <s:c r="L9" s="10"/>
      <s:c r="M9" s="10"/>
      <s:c r="N9" s="10"/>
      <s:c r="O9" s="12"/>
    </s:row>
    <s:row r="10" ht="18" customHeight="1">
      <s:c r="A10" s="6" t="inlineStr">
        <s:is>
          <s:t>SMP-06</s:t>
        </s:is>
      </s:c>
      <s:c r="B10" s="7" t="n">
        <s:v>1</s:v>
      </s:c>
      <s:c r="C10" s="7" t="n">
        <s:v>2.495</s:v>
      </s:c>
      <s:c r="D10" s="8" t="n">
        <s:v>2.515</s:v>
      </s:c>
      <s:c r="F10" s="9"/>
      <s:c r="G10" s="9"/>
      <s:c r="H10" s="10"/>
      <s:c r="I10" s="11"/>
      <s:c r="J10" s="10"/>
      <s:c r="K10" s="10"/>
      <s:c r="L10" s="10"/>
      <s:c r="M10" s="10"/>
      <s:c r="N10" s="10"/>
      <s:c r="O10" s="12"/>
    </s:row>
    <s:row r="11" ht="18" customHeight="1">
      <s:c r="A11" s="6" t="inlineStr">
        <s:is>
          <s:t>SMP-07</s:t>
        </s:is>
      </s:c>
      <s:c r="B11" s="7" t="n">
        <s:v>20</s:v>
      </s:c>
      <s:c r="C11" s="7" t="n">
        <s:v>1.49</s:v>
      </s:c>
      <s:c r="D11" s="8" t="n">
        <s:v>1.51</s:v>
      </s:c>
      <s:c r="F11" s="9"/>
      <s:c r="G11" s="9"/>
      <s:c r="H11" s="10"/>
      <s:c r="I11" s="11"/>
      <s:c r="J11" s="10"/>
      <s:c r="K11" s="10"/>
      <s:c r="L11" s="10"/>
      <s:c r="M11" s="10"/>
      <s:c r="N11" s="10"/>
      <s:c r="O11" s="12"/>
    </s:row>
    <s:row r="12" ht="18" customHeight="1">
      <s:c r="A12" s="6" t="inlineStr">
        <s:is>
          <s:t>SMP-08</s:t>
        </s:is>
      </s:c>
      <s:c r="B12" s="7" t="n">
        <s:v>1</s:v>
      </s:c>
      <s:c r="C12" s="7" t="n">
        <s:v>0.052</s:v>
      </s:c>
      <s:c r="D12" s="8" t="n">
        <s:v>0.054</s:v>
      </s:c>
      <s:c r="F12" s="9"/>
      <s:c r="G12" s="9"/>
      <s:c r="H12" s="10"/>
      <s:c r="I12" s="11"/>
      <s:c r="J12" s="10"/>
      <s:c r="K12" s="10"/>
      <s:c r="L12" s="10"/>
      <s:c r="M12" s="10"/>
      <s:c r="N12" s="10"/>
      <s:c r="O12" s="12"/>
    </s:row>
    <s:row r="13" ht="18" customHeight="1">
      <s:c r="A13" s="6" t="inlineStr">
        <s:is>
          <s:t>SMP-09</s:t>
        </s:is>
      </s:c>
      <s:c r="B13" s="7" t="n">
        <s:v>1</s:v>
      </s:c>
      <s:c r="C13" s="7" t="n">
        <s:v>0.048</s:v>
      </s:c>
      <s:c r="D13" s="8" t="n">
        <s:v>0.05</s:v>
      </s:c>
      <s:c r="F13" s="9"/>
      <s:c r="G13" s="9"/>
      <s:c r="H13" s="10"/>
      <s:c r="I13" s="11"/>
      <s:c r="J13" s="10"/>
      <s:c r="K13" s="10"/>
      <s:c r="L13" s="10"/>
      <s:c r="M13" s="10"/>
      <s:c r="N13" s="10"/>
      <s:c r="O13" s="12"/>
    </s:row>
    <s:row r="14" ht="18" customHeight="1">
      <s:c r="A14" s="6" t="inlineStr">
        <s:is>
          <s:t>SMP-10</s:t>
        </s:is>
      </s:c>
      <s:c r="B14" s="7" t="n">
        <s:v>1</s:v>
      </s:c>
      <s:c r="C14" s="7" t="n">
        <s:v>2.94</s:v>
      </s:c>
      <s:c r="D14" s="8" t="n">
        <s:v>2.96</s:v>
      </s:c>
      <s:c r="F14" s="9"/>
      <s:c r="G14" s="9"/>
      <s:c r="H14" s="10"/>
      <s:c r="I14" s="11"/>
      <s:c r="J14" s="10"/>
      <s:c r="K14" s="10"/>
      <s:c r="L14" s="10"/>
      <s:c r="M14" s="10"/>
      <s:c r="N14" s="10"/>
      <s:c r="O14" s="12"/>
    </s:row>
    <s:row r="15" ht="18" customHeight="1">
      <s:c r="A15" s="6" t="inlineStr">
        <s:is>
          <s:t>SMP-11</s:t>
        </s:is>
      </s:c>
      <s:c r="B15" s="7" t="n">
        <s:v>1</s:v>
      </s:c>
      <s:c r="C15" s="7" t="n">
        <s:v>3.12</s:v>
      </s:c>
      <s:c r="D15" s="8" t="n">
        <s:v>3.14</s:v>
      </s:c>
      <s:c r="F15" s="9"/>
      <s:c r="G15" s="9"/>
      <s:c r="H15" s="10"/>
      <s:c r="I15" s="11"/>
      <s:c r="J15" s="10"/>
      <s:c r="K15" s="10"/>
      <s:c r="L15" s="10"/>
      <s:c r="M15" s="10"/>
      <s:c r="N15" s="10"/>
      <s:c r="O15" s="12"/>
    </s:row>
    <s:row r="16" ht="18" customHeight="1">
      <s:c r="A16" s="6" t="inlineStr">
        <s:is>
          <s:t>SMP-12</s:t>
        </s:is>
      </s:c>
      <s:c r="B16" s="7" t="n">
        <s:v>2</s:v>
      </s:c>
      <s:c r="C16" s="7" t="n">
        <s:v>0.82</s:v>
      </s:c>
      <s:c r="D16" s="8" t="n">
        <s:v>1.28</s:v>
      </s:c>
      <s:c r="F16" s="9"/>
      <s:c r="G16" s="9"/>
      <s:c r="H16" s="10"/>
      <s:c r="I16" s="11"/>
      <s:c r="J16" s="10"/>
      <s:c r="K16" s="10"/>
      <s:c r="L16" s="10"/>
      <s:c r="M16" s="10"/>
      <s:c r="N16" s="10"/>
      <s:c r="O16" s="12"/>
    </s:row>
    <s:row r="17" ht="18" customHeight="1">
      <s:c r="A17" s="6" t="n"/>
      <s:c r="B17" s="7" t="n"/>
      <s:c r="C17" s="7" t="n"/>
      <s:c r="D17" s="8" t="n"/>
    </s:row>
    <s:row r="18" ht="18" customHeight="1">
      <s:c r="A18" s="6" t="n"/>
      <s:c r="B18" s="7" t="n"/>
      <s:c r="C18" s="7" t="n"/>
      <s:c r="D18" s="8" t="n"/>
    </s:row>
    <s:row r="19" ht="18" customHeight="1">
      <s:c r="A19" s="6" t="n"/>
      <s:c r="B19" s="7" t="n"/>
      <s:c r="C19" s="7" t="n"/>
      <s:c r="D19" s="8" t="n"/>
    </s:row>
    <s:row r="20" ht="18" customHeight="1">
      <s:c r="A20" s="6" t="n"/>
      <s:c r="B20" s="7" t="n"/>
      <s:c r="C20" s="7" t="n"/>
      <s:c r="D20" s="8" t="n"/>
    </s:row>
    <s:row r="21" ht="18" customHeight="1">
      <s:c r="A21" s="6" t="n"/>
      <s:c r="B21" s="7" t="n"/>
      <s:c r="C21" s="7" t="n"/>
      <s:c r="D21" s="8" t="n"/>
    </s:row>
    <s:row r="22" ht="18" customHeight="1">
      <s:c r="A22" s="6" t="n"/>
      <s:c r="B22" s="7" t="n"/>
      <s:c r="C22" s="7" t="n"/>
      <s:c r="D22" s="8" t="n"/>
    </s:row>
    <s:row r="23" ht="18" customHeight="1">
      <s:c r="A23" s="6" t="n"/>
      <s:c r="B23" s="7" t="n"/>
      <s:c r="C23" s="7" t="n"/>
      <s:c r="D23" s="8" t="n"/>
    </s:row>
    <s:row r="24" ht="18" customHeight="1">
      <s:c r="A24" s="6" t="n"/>
      <s:c r="B24" s="7" t="n"/>
      <s:c r="C24" s="7" t="n"/>
      <s:c r="D24" s="8" t="n"/>
    </s:row>
    <s:row r="25" ht="18" customHeight="1">
      <s:c r="A25" s="6" t="n"/>
      <s:c r="B25" s="7" t="n"/>
      <s:c r="C25" s="7" t="n"/>
      <s:c r="D25" s="8" t="n"/>
    </s:row>
    <s:row r="26" ht="18" customHeight="1">
      <s:c r="A26" s="6" t="n"/>
      <s:c r="B26" s="7" t="n"/>
      <s:c r="C26" s="7" t="n"/>
      <s:c r="D26" s="8" t="n"/>
    </s:row>
    <s:row r="27" ht="18" customHeight="1">
      <s:c r="A27" s="6" t="n"/>
      <s:c r="B27" s="7" t="n"/>
      <s:c r="C27" s="7" t="n"/>
      <s:c r="D27" s="8" t="n"/>
    </s:row>
    <s:row r="28" ht="18" customHeight="1">
      <s:c r="A28" s="6" t="n"/>
      <s:c r="B28" s="7" t="n"/>
      <s:c r="C28" s="7" t="n"/>
      <s:c r="D28" s="8" t="n"/>
    </s:row>
    <s:row r="29" ht="18" customHeight="1">
      <s:c r="A29" s="6" t="n"/>
      <s:c r="B29" s="7" t="n"/>
      <s:c r="C29" s="7" t="n"/>
      <s:c r="D29" s="8" t="n"/>
    </s:row>
    <s:row r="30" ht="18" customHeight="1">
      <s:c r="A30" s="6" t="n"/>
      <s:c r="B30" s="7" t="n"/>
      <s:c r="C30" s="7" t="n"/>
      <s:c r="D30" s="8" t="n"/>
    </s:row>
    <s:row r="31" ht="18" customHeight="1">
      <s:c r="A31" s="6" t="n"/>
      <s:c r="B31" s="7" t="n"/>
      <s:c r="C31" s="7" t="n"/>
      <s:c r="D31" s="8" t="n"/>
    </s:row>
    <s:row r="32" ht="18" customHeight="1">
      <s:c r="A32" s="6" t="n"/>
      <s:c r="B32" s="7" t="n"/>
      <s:c r="C32" s="7" t="n"/>
      <s:c r="D32" s="8" t="n"/>
    </s:row>
    <s:row r="33" ht="18" customHeight="1">
      <s:c r="A33" s="6" t="n"/>
      <s:c r="B33" s="7" t="n"/>
      <s:c r="C33" s="7" t="n"/>
      <s:c r="D33" s="8" t="n"/>
    </s:row>
    <s:row r="34" ht="18" customHeight="1">
      <s:c r="A34" s="6" t="n"/>
      <s:c r="B34" s="7" t="n"/>
      <s:c r="C34" s="7" t="n"/>
      <s:c r="D34" s="8" t="n"/>
    </s:row>
    <s:row r="35" ht="18" customHeight="1">
      <s:c r="A35" s="6" t="n"/>
      <s:c r="B35" s="7" t="n"/>
      <s:c r="C35" s="7" t="n"/>
      <s:c r="D35" s="8" t="n"/>
    </s:row>
    <s:row r="36" ht="18" customHeight="1">
      <s:c r="A36" s="6" t="n"/>
      <s:c r="B36" s="7" t="n"/>
      <s:c r="C36" s="7" t="n"/>
      <s:c r="D36" s="8" t="n"/>
    </s:row>
  </s:sheetData>
  <s:mergeCells count="2">
    <s:mergeCell ref="A1:O1"/>
    <s:mergeCell ref="A2:O2"/>
  </s:mergeCells>
  <s:pageMargins left="0.75" right="0.75" top="1" bottom="1" header="0.5" footer="0.5"/>
</s:worksheet>
</file>

<file path=xl/worksheets/sheet4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E32"/>
  <s:sheetViews>
    <s:sheetView showGridLines="0" zoomScale="100" workbookViewId="0">
      <s:selection activeCell="A1" sqref="A1"/>
    </s:sheetView>
  </s:sheetViews>
  <s:sheetFormatPr baseColWidth="8" defaultRowHeight="15"/>
  <s:cols>
    <s:col width="37.5" customWidth="1" min="1" max="1"/>
    <s:col width="13.75" customWidth="1" min="2" max="2"/>
    <s:col width="15" customWidth="1" min="3" max="3"/>
    <s:col width="13.75" customWidth="1" min="4" max="4"/>
    <s:col width="13.75" customWidth="1" min="5" max="5"/>
    <s:col width="11" customWidth="1" min="6" max="6"/>
  </s:cols>
  <s:sheetData>
    <s:row r="1" ht="25.5" customHeight="1">
      <s:c r="A1" s="1" t="inlineStr">
        <s:is>
          <s:t>Standard curve results &amp; fit statistics</s:t>
        </s:is>
      </s:c>
    </s:row>
    <s:row r="2" ht="60" customHeight="1">
      <s:c r="A2" s="2" t="inlineStr">
        <s:is>
          <s:t>Fitted curve parameters, goodness of fit, acceptance checks, and native scatter chart plotting standards, fitted curve, and confidence envelope.</s:t>
        </s:is>
      </s:c>
    </s:row>
    <s:row r="3" ht="18" customHeight="1"/>
    <s:row r="4" ht="24" customHeight="1">
      <s:c r="A4" s="4" cm="1">
        <s:f t="array" ref="A4:E9">_xldudf_BF_OUTPUT("results")</s:f>
      </s:c>
      <s:c r="B4" s="5"/>
      <s:c r="C4" s="5"/>
      <s:c r="D4" s="5"/>
      <s:c r="E4" s="5"/>
    </s:row>
    <s:row r="5" ht="24" customHeight="1">
      <s:c r="A5" s="9"/>
      <s:c r="B5" s="10"/>
      <s:c r="C5" s="10"/>
      <s:c r="D5" s="10"/>
      <s:c r="E5" s="10"/>
    </s:row>
    <s:row r="6" ht="24" customHeight="1">
      <s:c r="A6" s="9"/>
      <s:c r="B6" s="10"/>
      <s:c r="C6" s="10"/>
      <s:c r="D6" s="10"/>
      <s:c r="E6" s="10"/>
    </s:row>
    <s:row r="7" ht="24" customHeight="1">
      <s:c r="A7" s="9"/>
      <s:c r="B7" s="10"/>
      <s:c r="C7" s="10"/>
      <s:c r="D7" s="10"/>
      <s:c r="E7" s="10"/>
    </s:row>
    <s:row r="8" ht="24" customHeight="1">
      <s:c r="A8" s="9"/>
      <s:c r="B8" s="10"/>
      <s:c r="C8" s="10"/>
      <s:c r="D8" s="10"/>
      <s:c r="E8" s="10"/>
    </s:row>
    <s:row r="9" ht="24" customHeight="1">
      <s:c r="A9" s="9"/>
      <s:c r="B9" s="10"/>
      <s:c r="C9" s="10"/>
      <s:c r="D9" s="10"/>
      <s:c r="E9" s="10"/>
    </s:row>
    <s:row r="10" ht="18" customHeight="1"/>
    <s:row r="11" ht="18" customHeight="1">
      <s:c r="A11" s="18" t="inlineStr">
        <s:is>
          <s:t>Acceptance checks</s:t>
        </s:is>
      </s:c>
    </s:row>
    <s:row r="12" ht="24" customHeight="1">
      <s:c r="A12" s="4" cm="1">
        <s:f t="array" ref="A12:B16">_xldudf_BF_OUTPUT("checks")</s:f>
      </s:c>
      <s:c r="B12" s="4"/>
    </s:row>
    <s:row r="13" ht="24" customHeight="1">
      <s:c r="A13" s="9"/>
      <s:c r="B13" s="12"/>
    </s:row>
    <s:row r="14" ht="24" customHeight="1">
      <s:c r="A14" s="9"/>
      <s:c r="B14" s="12"/>
    </s:row>
    <s:row r="15" ht="24" customHeight="1">
      <s:c r="A15" s="9"/>
      <s:c r="B15" s="12"/>
    </s:row>
    <s:row r="16" ht="24" customHeight="1">
      <s:c r="A16" s="9"/>
      <s:c r="B16" s="12"/>
    </s:row>
    <s:row r="17" ht="18" customHeight="1"/>
    <s:row r="18" ht="18" customHeight="1">
      <s:c r="A18" s="18" t="inlineStr">
        <s:is>
          <s:t>Fit statistics &amp; quantifiable range</s:t>
        </s:is>
      </s:c>
    </s:row>
    <s:row r="19" ht="24" customHeight="1">
      <s:c r="A19" s="4" cm="1">
        <s:f t="array" ref="A19:B32">_xldudf_BF_OUTPUT("statistics")</s:f>
      </s:c>
      <s:c r="B19" s="4"/>
    </s:row>
    <s:row r="20" ht="18" customHeight="1">
      <s:c r="A20" s="9"/>
      <s:c r="B20" s="12"/>
    </s:row>
    <s:row r="21" ht="18" customHeight="1">
      <s:c r="A21" s="9"/>
      <s:c r="B21" s="12"/>
    </s:row>
    <s:row r="22" ht="18" customHeight="1">
      <s:c r="A22" s="9"/>
      <s:c r="B22" s="12"/>
    </s:row>
    <s:row r="23" ht="18" customHeight="1">
      <s:c r="A23" s="9"/>
      <s:c r="B23" s="12"/>
    </s:row>
    <s:row r="24" ht="18" customHeight="1">
      <s:c r="A24" s="9"/>
      <s:c r="B24" s="12"/>
    </s:row>
    <s:row r="25" ht="18" customHeight="1">
      <s:c r="A25" s="9"/>
      <s:c r="B25" s="12"/>
    </s:row>
    <s:row r="26" ht="18" customHeight="1">
      <s:c r="A26" s="9"/>
      <s:c r="B26" s="12"/>
    </s:row>
    <s:row r="27" ht="18" customHeight="1">
      <s:c r="A27" s="9"/>
      <s:c r="B27" s="12"/>
    </s:row>
    <s:row r="28" ht="18" customHeight="1">
      <s:c r="A28" s="9"/>
      <s:c r="B28" s="12"/>
    </s:row>
    <s:row r="29" ht="18" customHeight="1">
      <s:c r="A29" s="9"/>
      <s:c r="B29" s="12"/>
    </s:row>
    <s:row r="30" ht="18" customHeight="1">
      <s:c r="A30" s="9"/>
      <s:c r="B30" s="12"/>
    </s:row>
    <s:row r="31" ht="18" customHeight="1">
      <s:c r="A31" s="9"/>
      <s:c r="B31" s="12"/>
    </s:row>
    <s:row r="32" ht="18" customHeight="1">
      <s:c r="A32" s="9"/>
      <s:c r="B32" s="12"/>
    </s:row>
    <s:row r="33" ht="18" customHeight="1"/>
    <s:row r="34" ht="18" customHeight="1"/>
    <s:row r="35" ht="18" customHeight="1"/>
    <s:row r="36" ht="18" customHeight="1"/>
    <s:row r="37" ht="18" customHeight="1"/>
    <s:row r="38" ht="18" customHeight="1"/>
    <s:row r="39" ht="18" customHeight="1"/>
    <s:row r="40" ht="18" customHeight="1"/>
    <s:row r="41" ht="18" customHeight="1"/>
    <s:row r="42" ht="18" customHeight="1"/>
    <s:row r="43" ht="18" customHeight="1"/>
    <s:row r="44" ht="18" customHeight="1"/>
    <s:row r="45" ht="18" customHeight="1"/>
    <s:row r="46" ht="18" customHeight="1"/>
    <s:row r="47" ht="18" customHeight="1"/>
    <s:row r="48" ht="18" customHeight="1"/>
    <s:row r="49" ht="18" customHeight="1"/>
    <s:row r="50" ht="18" customHeight="1"/>
    <s:row r="51" ht="18" customHeight="1"/>
    <s:row r="52" ht="18" customHeight="1"/>
  </s:sheetData>
  <s:mergeCells count="4">
    <s:mergeCell ref="A2:E2"/>
    <s:mergeCell ref="A11:E11"/>
    <s:mergeCell ref="A1:E1"/>
    <s:mergeCell ref="A18:E18"/>
  </s:mergeCells>
  <s:pageMargins left="0.75" right="0.75" top="1" bottom="1" header="0.5" footer="0.5"/>
  <s:drawing r:id="rId1"/>
</s:worksheet>
</file>

<file path=xl/worksheets/sheet5.xml><?xml version="1.0" encoding="utf-8"?>
<s:worksheet xmlns:s="http://schemas.openxmlformats.org/spreadsheetml/2006/main">
  <s:sheetPr>
    <s:outlinePr summaryBelow="1" summaryRight="1"/>
    <s:pageSetUpPr/>
  </s:sheetPr>
  <s:dimension ref="A1:D54"/>
  <s:sheetViews>
    <s:sheetView showGridLines="0" zoomScale="100" workbookViewId="0">
      <s:selection activeCell="A1" sqref="A1"/>
    </s:sheetView>
  </s:sheetViews>
  <s:sheetFormatPr baseColWidth="8" defaultRowHeight="15"/>
  <s:cols>
    <s:col width="23.75" customWidth="1" min="1" max="1"/>
    <s:col width="15" customWidth="1" min="2" max="2"/>
    <s:col width="15" customWidth="1" min="3" max="3"/>
    <s:col width="15" customWidth="1" min="4" max="4"/>
  </s:cols>
  <s:sheetData>
    <s:row r="1" ht="25.5" customHeight="1">
      <s:c r="A1" s="1" t="inlineStr">
        <s:is>
          <s:t>Fit curve grid</s:t>
        </s:is>
      </s:c>
    </s:row>
    <s:row r="2" ht="60" customHeight="1">
      <s:c r="A2" s="2" t="inlineStr">
        <s:is>
          <s:t>Written by the notebook: the fitted standard curve at 50 concentration values spanning the calibration range, with lower and upper confidence bounds. Plotted by the chart on Results.</s:t>
        </s:is>
      </s:c>
    </s:row>
    <s:row r="3" ht="18" customHeight="1"/>
    <s:row r="4" ht="24" customHeight="1">
      <s:c r="A4" s="5" cm="1">
        <s:f t="array" ref="A4:D54">_xldudf_BF_OUTPUT("curve")</s:f>
      </s:c>
      <s:c r="B4" s="5"/>
      <s:c r="C4" s="5"/>
      <s:c r="D4" s="5"/>
    </s:row>
    <s:row r="5" ht="18" customHeight="1">
      <s:c r="A5" s="10"/>
      <s:c r="B5" s="10"/>
      <s:c r="C5" s="10"/>
      <s:c r="D5" s="10"/>
    </s:row>
    <s:row r="6" ht="18" customHeight="1">
      <s:c r="A6" s="10"/>
      <s:c r="B6" s="10"/>
      <s:c r="C6" s="10"/>
      <s:c r="D6" s="10"/>
    </s:row>
    <s:row r="7" ht="18" customHeight="1">
      <s:c r="A7" s="10"/>
      <s:c r="B7" s="10"/>
      <s:c r="C7" s="10"/>
      <s:c r="D7" s="10"/>
    </s:row>
    <s:row r="8" ht="18" customHeight="1">
      <s:c r="A8" s="10"/>
      <s:c r="B8" s="10"/>
      <s:c r="C8" s="10"/>
      <s:c r="D8" s="10"/>
    </s:row>
    <s:row r="9" ht="18" customHeight="1">
      <s:c r="A9" s="10"/>
      <s:c r="B9" s="10"/>
      <s:c r="C9" s="10"/>
      <s:c r="D9" s="10"/>
    </s:row>
    <s:row r="10" ht="18" customHeight="1">
      <s:c r="A10" s="10"/>
      <s:c r="B10" s="10"/>
      <s:c r="C10" s="10"/>
      <s:c r="D10" s="10"/>
    </s:row>
    <s:row r="11" ht="18" customHeight="1">
      <s:c r="A11" s="10"/>
      <s:c r="B11" s="10"/>
      <s:c r="C11" s="10"/>
      <s:c r="D11" s="10"/>
    </s:row>
    <s:row r="12" ht="18" customHeight="1">
      <s:c r="A12" s="10"/>
      <s:c r="B12" s="10"/>
      <s:c r="C12" s="10"/>
      <s:c r="D12" s="10"/>
    </s:row>
    <s:row r="13" ht="18" customHeight="1">
      <s:c r="A13" s="10"/>
      <s:c r="B13" s="10"/>
      <s:c r="C13" s="10"/>
      <s:c r="D13" s="10"/>
    </s:row>
    <s:row r="14" ht="18" customHeight="1">
      <s:c r="A14" s="10"/>
      <s:c r="B14" s="10"/>
      <s:c r="C14" s="10"/>
      <s:c r="D14" s="10"/>
    </s:row>
    <s:row r="15" ht="18" customHeight="1">
      <s:c r="A15" s="10"/>
      <s:c r="B15" s="10"/>
      <s:c r="C15" s="10"/>
      <s:c r="D15" s="10"/>
    </s:row>
    <s:row r="16" ht="18" customHeight="1">
      <s:c r="A16" s="10"/>
      <s:c r="B16" s="10"/>
      <s:c r="C16" s="10"/>
      <s:c r="D16" s="10"/>
    </s:row>
    <s:row r="17" ht="18" customHeight="1">
      <s:c r="A17" s="10"/>
      <s:c r="B17" s="10"/>
      <s:c r="C17" s="10"/>
      <s:c r="D17" s="10"/>
    </s:row>
    <s:row r="18" ht="18" customHeight="1">
      <s:c r="A18" s="10"/>
      <s:c r="B18" s="10"/>
      <s:c r="C18" s="10"/>
      <s:c r="D18" s="10"/>
    </s:row>
    <s:row r="19" ht="18" customHeight="1">
      <s:c r="A19" s="10"/>
      <s:c r="B19" s="10"/>
      <s:c r="C19" s="10"/>
      <s:c r="D19" s="10"/>
    </s:row>
    <s:row r="20" ht="18" customHeight="1">
      <s:c r="A20" s="10"/>
      <s:c r="B20" s="10"/>
      <s:c r="C20" s="10"/>
      <s:c r="D20" s="10"/>
    </s:row>
    <s:row r="21" ht="18" customHeight="1">
      <s:c r="A21" s="10"/>
      <s:c r="B21" s="10"/>
      <s:c r="C21" s="10"/>
      <s:c r="D21" s="10"/>
    </s:row>
    <s:row r="22" ht="18" customHeight="1">
      <s:c r="A22" s="10"/>
      <s:c r="B22" s="10"/>
      <s:c r="C22" s="10"/>
      <s:c r="D22" s="10"/>
    </s:row>
    <s:row r="23" ht="18" customHeight="1">
      <s:c r="A23" s="10"/>
      <s:c r="B23" s="10"/>
      <s:c r="C23" s="10"/>
      <s:c r="D23" s="10"/>
    </s:row>
    <s:row r="24" ht="18" customHeight="1">
      <s:c r="A24" s="10"/>
      <s:c r="B24" s="10"/>
      <s:c r="C24" s="10"/>
      <s:c r="D24" s="10"/>
    </s:row>
    <s:row r="25" ht="18" customHeight="1">
      <s:c r="A25" s="10"/>
      <s:c r="B25" s="10"/>
      <s:c r="C25" s="10"/>
      <s:c r="D25" s="10"/>
    </s:row>
    <s:row r="26" ht="18" customHeight="1">
      <s:c r="A26" s="10"/>
      <s:c r="B26" s="10"/>
      <s:c r="C26" s="10"/>
      <s:c r="D26" s="10"/>
    </s:row>
    <s:row r="27" ht="18" customHeight="1">
      <s:c r="A27" s="10"/>
      <s:c r="B27" s="10"/>
      <s:c r="C27" s="10"/>
      <s:c r="D27" s="10"/>
    </s:row>
    <s:row r="28" ht="18" customHeight="1">
      <s:c r="A28" s="10"/>
      <s:c r="B28" s="10"/>
      <s:c r="C28" s="10"/>
      <s:c r="D28" s="10"/>
    </s:row>
    <s:row r="29" ht="18" customHeight="1">
      <s:c r="A29" s="10"/>
      <s:c r="B29" s="10"/>
      <s:c r="C29" s="10"/>
      <s:c r="D29" s="10"/>
    </s:row>
    <s:row r="30" ht="18" customHeight="1">
      <s:c r="A30" s="10"/>
      <s:c r="B30" s="10"/>
      <s:c r="C30" s="10"/>
      <s:c r="D30" s="10"/>
    </s:row>
    <s:row r="31" ht="18" customHeight="1">
      <s:c r="A31" s="10"/>
      <s:c r="B31" s="10"/>
      <s:c r="C31" s="10"/>
      <s:c r="D31" s="10"/>
    </s:row>
    <s:row r="32" ht="18" customHeight="1">
      <s:c r="A32" s="10"/>
      <s:c r="B32" s="10"/>
      <s:c r="C32" s="10"/>
      <s:c r="D32" s="10"/>
    </s:row>
    <s:row r="33" ht="18" customHeight="1">
      <s:c r="A33" s="10"/>
      <s:c r="B33" s="10"/>
      <s:c r="C33" s="10"/>
      <s:c r="D33" s="10"/>
    </s:row>
    <s:row r="34" ht="18" customHeight="1">
      <s:c r="A34" s="10"/>
      <s:c r="B34" s="10"/>
      <s:c r="C34" s="10"/>
      <s:c r="D34" s="10"/>
    </s:row>
    <s:row r="35" ht="18" customHeight="1">
      <s:c r="A35" s="10"/>
      <s:c r="B35" s="10"/>
      <s:c r="C35" s="10"/>
      <s:c r="D35" s="10"/>
    </s:row>
    <s:row r="36" ht="18" customHeight="1">
      <s:c r="A36" s="10"/>
      <s:c r="B36" s="10"/>
      <s:c r="C36" s="10"/>
      <s:c r="D36" s="10"/>
    </s:row>
    <s:row r="37" ht="18" customHeight="1">
      <s:c r="A37" s="10"/>
      <s:c r="B37" s="10"/>
      <s:c r="C37" s="10"/>
      <s:c r="D37" s="10"/>
    </s:row>
    <s:row r="38" ht="18" customHeight="1">
      <s:c r="A38" s="10"/>
      <s:c r="B38" s="10"/>
      <s:c r="C38" s="10"/>
      <s:c r="D38" s="10"/>
    </s:row>
    <s:row r="39" ht="18" customHeight="1">
      <s:c r="A39" s="10"/>
      <s:c r="B39" s="10"/>
      <s:c r="C39" s="10"/>
      <s:c r="D39" s="10"/>
    </s:row>
    <s:row r="40" ht="18" customHeight="1">
      <s:c r="A40" s="10"/>
      <s:c r="B40" s="10"/>
      <s:c r="C40" s="10"/>
      <s:c r="D40" s="10"/>
    </s:row>
    <s:row r="41" ht="18" customHeight="1">
      <s:c r="A41" s="10"/>
      <s:c r="B41" s="10"/>
      <s:c r="C41" s="10"/>
      <s:c r="D41" s="10"/>
    </s:row>
    <s:row r="42" ht="18" customHeight="1">
      <s:c r="A42" s="10"/>
      <s:c r="B42" s="10"/>
      <s:c r="C42" s="10"/>
      <s:c r="D42" s="10"/>
    </s:row>
    <s:row r="43" ht="18" customHeight="1">
      <s:c r="A43" s="10"/>
      <s:c r="B43" s="10"/>
      <s:c r="C43" s="10"/>
      <s:c r="D43" s="10"/>
    </s:row>
    <s:row r="44" ht="18" customHeight="1">
      <s:c r="A44" s="10"/>
      <s:c r="B44" s="10"/>
      <s:c r="C44" s="10"/>
      <s:c r="D44" s="10"/>
    </s:row>
    <s:row r="45" ht="18" customHeight="1">
      <s:c r="A45" s="10"/>
      <s:c r="B45" s="10"/>
      <s:c r="C45" s="10"/>
      <s:c r="D45" s="10"/>
    </s:row>
    <s:row r="46" ht="18" customHeight="1">
      <s:c r="A46" s="10"/>
      <s:c r="B46" s="10"/>
      <s:c r="C46" s="10"/>
      <s:c r="D46" s="10"/>
    </s:row>
    <s:row r="47" ht="18" customHeight="1">
      <s:c r="A47" s="10"/>
      <s:c r="B47" s="10"/>
      <s:c r="C47" s="10"/>
      <s:c r="D47" s="10"/>
    </s:row>
    <s:row r="48" ht="18" customHeight="1">
      <s:c r="A48" s="10"/>
      <s:c r="B48" s="10"/>
      <s:c r="C48" s="10"/>
      <s:c r="D48" s="10"/>
    </s:row>
    <s:row r="49" ht="18" customHeight="1">
      <s:c r="A49" s="10"/>
      <s:c r="B49" s="10"/>
      <s:c r="C49" s="10"/>
      <s:c r="D49" s="10"/>
    </s:row>
    <s:row r="50" ht="18" customHeight="1">
      <s:c r="A50" s="10"/>
      <s:c r="B50" s="10"/>
      <s:c r="C50" s="10"/>
      <s:c r="D50" s="10"/>
    </s:row>
    <s:row r="51" ht="18" customHeight="1">
      <s:c r="A51" s="10"/>
      <s:c r="B51" s="10"/>
      <s:c r="C51" s="10"/>
      <s:c r="D51" s="10"/>
    </s:row>
    <s:row r="52" ht="18" customHeight="1">
      <s:c r="A52" s="10"/>
      <s:c r="B52" s="10"/>
      <s:c r="C52" s="10"/>
      <s:c r="D52" s="10"/>
    </s:row>
    <s:row r="53" ht="18" customHeight="1">
      <s:c r="A53" s="10"/>
      <s:c r="B53" s="10"/>
      <s:c r="C53" s="10"/>
      <s:c r="D53" s="10"/>
    </s:row>
    <s:row r="54" ht="18" customHeight="1">
      <s:c r="A54" s="10"/>
      <s:c r="B54" s="10"/>
      <s:c r="C54" s="10"/>
      <s:c r="D54" s="10"/>
    </s:row>
  </s:sheetData>
  <s:mergeCells count="2">
    <s:mergeCell ref="A1:D1"/>
    <s:mergeCell ref="A2:D2"/>
  </s:mergeCells>
  <s:pageMargins left="0.75" right="0.75" top="1" bottom="1" header="0.5" footer="0.5"/>
</s:worksheet>
</file>

<file path=xl/worksheets/sheet6.xml><?xml version="1.0" encoding="utf-8"?>
<s:worksheet xmlns:s="http://schemas.openxmlformats.org/spreadsheetml/2006/main">
  <s:sheetPr>
    <s:outlinePr summaryBelow="1" summaryRight="1"/>
    <s:pageSetUpPr/>
  </s:sheetPr>
  <s:dimension ref="A1:G13"/>
  <s:sheetViews>
    <s:sheetView showGridLines="0" zoomScale="100" workbookViewId="0">
      <s:selection activeCell="A1" sqref="A1"/>
    </s:sheetView>
  </s:sheetViews>
  <s:sheetFormatPr baseColWidth="8" defaultRowHeight="15"/>
  <s:cols>
    <s:col width="27.5" customWidth="1" min="1" max="1"/>
    <s:col width="17.5" customWidth="1" min="2" max="2"/>
    <s:col width="13.75" customWidth="1" min="3" max="3"/>
    <s:col width="13.75" customWidth="1" min="4" max="4"/>
    <s:col width="13.75" customWidth="1" min="5" max="5"/>
    <s:col width="10" customWidth="1" min="6" max="6"/>
    <s:col width="32.5" customWidth="1" min="7" max="7"/>
  </s:cols>
  <s:sheetData>
    <s:row r="1" ht="25.5" customHeight="1">
      <s:c r="A1" s="1" t="inlineStr">
        <s:is>
          <s:t>Method validation benchmarks</s:t>
        </s:is>
      </s:c>
    </s:row>
    <s:row r="2" ht="45" customHeight="1">
      <s:c r="A2" s="2" t="inlineStr">
        <s:is>
          <s:t>Independent-implementation and synthetic recovery checks for 4PL and 5PL algorithms, interpolation, and blank subtraction.</s:t>
        </s:is>
      </s:c>
    </s:row>
    <s:row r="3" ht="18" customHeight="1"/>
    <s:row r="4" ht="24" customHeight="1">
      <s:c r="A4" s="4" cm="1">
        <s:f t="array" ref="A4:G13">_xldudf_BF_OUTPUT("validation")</s:f>
      </s:c>
      <s:c r="B4" s="4"/>
      <s:c r="C4" s="4"/>
      <s:c r="D4" s="4"/>
      <s:c r="E4" s="4"/>
      <s:c r="F4" s="4"/>
      <s:c r="G4" s="4"/>
    </s:row>
    <s:row r="5" ht="42" customHeight="1">
      <s:c r="A5" s="9"/>
      <s:c r="B5" s="9"/>
      <s:c r="C5" s="9"/>
      <s:c r="D5" s="9"/>
      <s:c r="E5" s="9"/>
      <s:c r="F5" s="12"/>
      <s:c r="G5" s="9"/>
    </s:row>
    <s:row r="6" ht="42" customHeight="1">
      <s:c r="A6" s="9"/>
      <s:c r="B6" s="9"/>
      <s:c r="C6" s="9"/>
      <s:c r="D6" s="9"/>
      <s:c r="E6" s="9"/>
      <s:c r="F6" s="12"/>
      <s:c r="G6" s="9"/>
    </s:row>
    <s:row r="7" ht="42" customHeight="1">
      <s:c r="A7" s="9"/>
      <s:c r="B7" s="9"/>
      <s:c r="C7" s="9"/>
      <s:c r="D7" s="9"/>
      <s:c r="E7" s="9"/>
      <s:c r="F7" s="12"/>
      <s:c r="G7" s="9"/>
    </s:row>
    <s:row r="8" ht="42" customHeight="1">
      <s:c r="A8" s="9"/>
      <s:c r="B8" s="9"/>
      <s:c r="C8" s="9"/>
      <s:c r="D8" s="9"/>
      <s:c r="E8" s="9"/>
      <s:c r="F8" s="12"/>
      <s:c r="G8" s="9"/>
    </s:row>
    <s:row r="9" ht="42" customHeight="1">
      <s:c r="A9" s="9"/>
      <s:c r="B9" s="9"/>
      <s:c r="C9" s="9"/>
      <s:c r="D9" s="9"/>
      <s:c r="E9" s="9"/>
      <s:c r="F9" s="12"/>
      <s:c r="G9" s="9"/>
    </s:row>
    <s:row r="10" ht="42" customHeight="1">
      <s:c r="A10" s="9"/>
      <s:c r="B10" s="9"/>
      <s:c r="C10" s="9"/>
      <s:c r="D10" s="9"/>
      <s:c r="E10" s="9"/>
      <s:c r="F10" s="12"/>
      <s:c r="G10" s="9"/>
    </s:row>
    <s:row r="11" ht="42" customHeight="1">
      <s:c r="A11" s="9"/>
      <s:c r="B11" s="9"/>
      <s:c r="C11" s="9"/>
      <s:c r="D11" s="9"/>
      <s:c r="E11" s="9"/>
      <s:c r="F11" s="12"/>
      <s:c r="G11" s="9"/>
    </s:row>
    <s:row r="12" ht="42" customHeight="1">
      <s:c r="A12" s="9"/>
      <s:c r="B12" s="9"/>
      <s:c r="C12" s="9"/>
      <s:c r="D12" s="9"/>
      <s:c r="E12" s="9"/>
      <s:c r="F12" s="12"/>
      <s:c r="G12" s="9"/>
    </s:row>
    <s:row r="13" ht="42" customHeight="1">
      <s:c r="A13" s="9"/>
      <s:c r="B13" s="9"/>
      <s:c r="C13" s="9"/>
      <s:c r="D13" s="9"/>
      <s:c r="E13" s="9"/>
      <s:c r="F13" s="12"/>
      <s:c r="G13" s="9"/>
    </s:row>
  </s:sheetData>
  <s:mergeCells count="2">
    <s:mergeCell ref="A2:G2"/>
    <s:mergeCell ref="A1:G1"/>
  </s:mergeCells>
  <s:pageMargins left="0.75" right="0.75" top="1" bottom="1" header="0.5" footer="0.5"/>
</s: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zoomScale="100" workbookViewId="0">
      <selection activeCell="A1" sqref="A1"/>
    </sheetView>
  </sheetViews>
  <sheetFormatPr baseColWidth="8" defaultRowHeight="15"/>
  <cols>
    <col width="26.25" customWidth="1" min="1" max="1"/>
    <col width="90" customWidth="1" min="2" max="2"/>
  </cols>
  <sheetData>
    <row r="1" ht="25.5" customHeight="1">
      <c r="A1" s="1" t="inlineStr">
        <is>
          <t>Modification guide</t>
        </is>
      </c>
    </row>
    <row r="2" ht="45" customHeight="1">
      <c r="A2" s="2" t="inlineStr">
        <is>
          <t>Step-by-step instructions for adapting this field workbook to your instrument, assay, or laboratory SOP.</t>
        </is>
      </c>
    </row>
    <row r="3" ht="18" customHeight="1"/>
    <row r="4" ht="18" customHeight="1">
      <c r="A4" s="3" t="inlineStr">
        <is>
          <t>Topic</t>
        </is>
      </c>
      <c r="B4" s="3" t="inlineStr">
        <is>
          <t>Instructions</t>
        </is>
      </c>
    </row>
    <row r="5" ht="18" customHeight="1">
      <c r="A5" s="14" t="inlineStr">
        <is>
          <t>1. Standards ladder &amp; blanks</t>
        </is>
      </c>
      <c r="B5" s="14" t="inlineStr">
        <is>
          <t>Enter calibration standards in Standards A5:D13. Include duplicate OD readings (wells 1 and 2). Enter 0 in column B for the blank well (zero calibrator). The template calculates mean OD and net OD (blank-subtracted).</t>
        </is>
      </c>
    </row>
    <row r="6" ht="18" customHeight="1">
      <c r="A6" s="14" t="inlineStr">
        <is>
          <t>2. Unknown samples &amp; dilutions</t>
        </is>
      </c>
      <c r="B6" s="14" t="inlineStr">
        <is>
          <t>Enter test samples in Unknowns A5:D16 with sample ID, dilution factor, and duplicate OD readings. Dilution factors can be any positive number (non-integers allowed). In-well concentration is multiplied by the dilution factor to yield the reported sample concentration.</t>
        </is>
      </c>
    </row>
    <row r="7" ht="18" customHeight="1">
      <c r="A7" s="14" t="inlineStr">
        <is>
          <t>3. Curve model (4PL vs 5PL)</t>
        </is>
      </c>
      <c r="B7" s="14" t="inlineStr">
        <is>
          <t>On Defaults B5, choose 4PL (symmetric sigmoid) or 5PL (Richards/Gottschalk-Dunn asymmetric sigmoid). 5PL adds asymmetry parameter g to capture non-uniform plateau approaches.</t>
        </is>
      </c>
    </row>
    <row r="8" ht="18" customHeight="1">
      <c r="A8" s="14" t="inlineStr">
        <is>
          <t>4. Weighting &amp; quantitation limits</t>
        </is>
      </c>
      <c r="B8" s="14" t="inlineStr">
        <is>
          <t>Switch Defaults B6 to 1/y^2 weighting to weight low concentrations more heavily. LLOQ and ULOQ define the quantifiable range where standard recovery is within acceptance limits (default 80-120%).</t>
        </is>
      </c>
    </row>
    <row r="9" ht="18" customHeight="1">
      <c r="A9" s="14" t="inlineStr">
        <is>
          <t>5. Multi-plate assays</t>
        </is>
      </c>
      <c r="B9" s="14" t="inlineStr">
        <is>
          <t>This template supports one 96-well plate per workbook so each plate retains its own standard curve and quantitation limits. To analyze multiple plates, save a copy of this workbook for each plate (e.g. Plate1.xlsx, Plate2.xlsx) and paste the respective standards and unknowns.</t>
        </is>
      </c>
    </row>
    <row r="10" ht="18" customHeight="1">
      <c r="A10" s="14" t="inlineStr">
        <is>
          <t>6. Adapting to your assay</t>
        </is>
      </c>
      <c r="B10" s="14" t="inlineStr">
        <is>
          <t>Open notebook.py in Edit mode to customize quality-control rules. To change the concentration unit (e.g. from pg/mL to ng/mL), update CONCENTRATION_UNIT in notebook.py (rules block) and CONCENTRATION_UNIT in workbook.py, then rebuild the workbook.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9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9" t="inlineStr">
        <is>
          <t>@app.cell
def _():
    import boardflare as bf
    import marimo as mo
    import numpy as np
    import pandas as pd
    from scipy import optimize, stats
    return bf, mo, np, optimize, pd, stats
# BEGIN GENERATED ENGINE (do not edit; run sync_engine.py)
@app.cell(hide_code=True)
def _(np, optimize, stats):
    # Generated from engine/core.py; edit the source, not this cell.
    # Shared curve-fitting core: Model record, weighted nonlinear least squares (linear or robust loss), bands, AICc,
    # derived quantities, inverse prediction, studentized residual outliers and shared helpers. Read this comment before
    # editing anything in engine/.
    # Notebooks get a copy of this engine from sync_engine.py: a notebook declares `# engine-models:` and receives a block.
    #
    # Layout. The engine is source code that gets copied into Marimo notebook cells, so it is split into one cell per
    # unit and every file here is also an ordinary module for pytest:
    #   core.py                 this file: one cell (np, optimize and stats arrive as cell arguments)
    #   diagnostics.py          runs_test (Wald-Wolfowitz residual sign randomness)
    #   formula.py              parse_formula (maths-only custom formula parser)
    #   models/&lt;name&gt;.py        one cell per model: its function, analytic Jacobian, initial guess, bounds, x/y checks
    #                           and one public constant named after the file in upper case (models/four_pl.py holds
    #                           FOUR_PL). A model may set a `fitter`; the four-parameter model uses one for its
    #                           constrained fit and flags. Models without a fitter use the generic bounded fitter below.
    #   registry.py             test-only: maps each models/&lt;name&gt;.py stem to its constant
    #   test_engine.py          core and cross-model tests; test_models.py holds per-model recovery and fixture tests
    #   ic50_plate.json, misra1a.json   fixture data for the tests
    #
    # Cell-marker convention (the sync script reads these; keep them exact):
    #   - Lines 1 and 2 of every file: `# cell-deps:` names the cell receives from other cells, `# cell-exports:`
    #     names the cell defines for other cells. Names starting with an underscore are cell-local in Marimo, so
    #     private helpers (and private stdlib aliases such as `import math as _math`) may repeat across cells.
    #   - A line ending in `# sync: omit` is for pytest only; the sync script drops it. Each model file has one such
    #     line importing from core, which is how pytest gets Model and the cell arguments.
    #   - Public names must be defined in one cell only, and a cell must not re-import a name another cell defines.
    #   - Model files import nothing from the repo except that omitted line.
    # Keep this file under 32,767 characters.
    import math as _math
    import warnings as _warnings
    from dataclasses import dataclass as _dataclass
    from dataclasses import field as _field
    LN10 = _math.log(10.0)
    GAS_CONSTANT = 8.314462618  # J / (mol K)
    MAX_FEV = 20000
    MIN_POINTS = 5
    _BOUND_TOLERANCE = 1e-8
    _LOSSES = ("linear", "soft_l1", "huber")
    def as_number(value):
        """Convert a spreadsheet cell to a float, or NaN when it is blank or not numeric."""
        if value is None:
            return np.nan
        if isinstance(value, str):
            text = value.strip().replace(",", "")
            try:
                return float(text)
            except ValueError:
                return np.nan
        try:
            return float(value)
        except (TypeError, ValueError):
            return np.nan
    def log10_concentration(values):
        """log10 of concentrations. Zero maps to -inf, which the four-parameter model handles without a placeholder."""
        with np.errstate(divide="ignore", invalid="ignore"):
            return np.log10(np.asarray(values, dtype=float))
    def normalise_to_controls(raw, vehicle, background):
        """Percent of the vehicle signal: 100 x (Y - mean background) / (mean vehicle - mean background)."""
        vehicle_mean = float(np.mean(vehicle))
        background_mean = float(np.mean(background))
        return 100.0 * (np.asarray(raw, dtype=float) - background_mean) / (vehicle_mean - background_mean)
    def positive_median(x, fallback=1.0):
        """Median of the positive values, floored at 0.01. Used for initial guesses of concentration-like scales."""
        positive = x[x &gt; 0]
        return max(float(np.median(positive)) if positive.size else fallback, 0.01)
    def power_guess(x, y):
        """Initial [scale, exponent] from a log-log line through the positive points."""
        mask = y &gt; 0
        if np.count_nonzero(mask) &gt;= 2:
            slope, intercept = np.polyfit(np.log(x[mask]), np.log(y[mask]), 1)
            return [max(float(np.exp(intercept)), 0.01), max(float(slope), 0.01)]
        positive = y[y &gt; 0]
        return [max(float(np.median(positive)) if positive.size else 1.0, 0.01), 1.0]
    @_dataclass(frozen=True)
    class Model:
        # A model record. Fields:
        #
        # parameters: parameter names, in the order func takes them.
        # func(x, *params) and jacobian(x, *params): the model and its analytic partial derivatives (one column per parameter).
        # lower, upper: bounds for the generic fitter. guess(x, y): initial parameters.
        # x_ok, y_ok: boolean masks for usable observations. transform: applied to x first (four_pl uses log10).
        # fitter: optional hook (model, x, y, sigma, fixed, hill_sign) -&gt; (params, cov, free, flags) used instead of the
        # generic bounded fitter. cov is the full covariance (zero rows for fixed parameters), free the names fitted.
        parameters: tuple
        func: object
        jacobian: object
        lower: tuple
        upper: tuple
        guess: object
        x_ok: object
        y_ok: object
        transform: object = None
        label: str = ""
        fitter: object = None
    @_dataclass
    class FitResult:
        model: object
        parameter_names: tuple
        params: np.ndarray
        cov: np.ndarray
        free: tuple
        fixed: dict
        x: np.ndarray
        y: np.ndarray
        sigma: np.ndarray
        fitted: np.ndarray
        residuals: np.ndarray
        rss_weighted: float
        rss: float
        df: int
        sy_x: float
        r_squared: float
        rmse: float
        aicc: float
        condition: float
        confidence: float
        t_value: float
        standard_errors: np.ndarray
        outlier_index: np.ndarray
        flags: list = _field(default_factory=list)
        def predict(self, new_x, confidence=None):
            """Fitted value with confidence band (mean) and prediction band (new observation). The prediction band assumes constant noise: it adds `sy_x**2`, which for a weighted fit is in weighted units, so it is not a valid prediction band for a weighted fit. The notebooks draw only the confidence band."""
            model = self.model
            raw = np.atleast_1d(np.asarray(new_x, dtype=float))
            x_model = model.transform(raw) if model.transform else raw
            if not np.all(model.x_ok(x_model)):
                raise ValueError(f"Prediction input is outside the domain of {model.label}.")
            level = self.confidence if confidence is None else confidence
            t_crit = float(stats.t.ppf((1.0 + level) / 2.0, self.df))
            fit = model.func(x_model, *self.params)
            jac = model.jacobian(x_model, *self.params)
            mean_variance = np.einsum("ij,jk,ik-&gt;i", jac, self.cov, jac)
            ci = t_crit * np.sqrt(np.maximum(mean_variance, 0.0))
            pi = t_crit * np.sqrt(np.maximum(mean_variance + self.sy_x**2, 0.0))
            return {
                "x": raw,
                "fit": fit,
                "ci_low": fit - ci,
                "ci_high": fit + ci,
                "pi_low": fit - pi,
                "pi_high": fit + pi,
            }
        def parameter_table(self):
            return {
                name: {"value": float(value), "se": float(se), "fixed": name in self.fixed}
                for name, value, se in zip(self.parameter_names, self.params, self.standard_errors)
            }
    def _check_fixed(model, fixed):
        if not fixed:
            return {}
        if model.fitter is None:
            raise ValueError(f"Fixed parameters are not supported for {model.label}.")
        cleaned = {key: value for key, value in fixed.items() if value is not None}
        unknown = set(cleaned) - set(model.parameters)
        if unknown:
            raise ValueError(f"Unknown parameter names for {model.label}: {sorted(unknown)}.")
        if len(cleaned) == len(model.parameters):
            raise ValueError("At least one parameter must stay free.")
        return {key: float(value) for key, value in cleaned.items()}
    def _robust_variance(resid, dof):
        # (1.4826 * MAD)**2 with the n/(n-p) correction the linear path applies to RSS / n; resists gross outliers.
        spread = 1.4826 * float(np.median(np.abs(resid - np.median(resid))))
        return spread**2 * resid.size / dof
    def _weighted_covariance(model, x, y, sigma, params, robust=False):
        # cov = pinv(J^T J) * variance; variance is RSS / (n - p), or the robust scale when robust=True.
        #
        # Columns are scaled to unit norm before the pseudo-inverse. Parameters such as Arrhenius A (about 1e10)
        # and Ea (about 1e4) otherwise make J^T J badly scaled, and pinv's default cutoff drops real variance.
        # The result is the same matrix; only the rounding changes.
        design = np.asarray(model.jacobian(x, *params), dtype=float) / sigma[:, None]
        scale = np.linalg.norm(design, axis=0)
        scale[scale == 0] = 1.0
        scaled = design / scale
        resid = (y - model.func(x, *params)) / sigma
        dof = len(y) - design.shape[1]
        variance = _robust_variance(resid, dof) if robust else float(np.sum(resid**2)) / dof
        inner = np.linalg.pinv(scaled.T @ scaled)
        return inner / np.outer(scale, scale) * variance
    def _fit_bounded(model, x, y, sigma):
        # Generic fitter for models without a fitter hook: bounded curve_fit from the model's initial guess.
        #
        # curve_fit supplies only the parameters here; the covariance is computed from the analytic Jacobian.
        p0 = np.asarray(model.guess(x, y), dtype=float)
        try:
            with _warnings.catch_warnings():
                _warnings.simplefilter("ignore", optimize.OptimizeWarning)
                popt, _ = optimize.curve_fit(
                    model.func,
                    x,
                    y,
                    p0=p0,
                    sigma=sigma,
                    absolute_sigma=False,
                    bounds=(model.lower, model.upper),
                    maxfev=MAX_FEV,
                )
        except (RuntimeError, ValueError) as error:
            raise ValueError(f"The {model.label} fit did not converge: {error}") from error
        params = np.asarray(popt, dtype=float)
        cov = _weighted_covariance(model, x, y, sigma, params)
        return params, cov, tuple(model.parameters)
    def _fit_robust(model, x, y, sigma, loss, f_scale):
        # Robust loss on weighted residuals via least_squares. The covariance is the linear Gauss-Newton estimate at the solution.
        p0 = np.asarray(model.guess(x, y), dtype=float)
        def residual(params):
            return (y - model.func(x, *params)) / sigma
        def jacobian(params):
            return -np.asarray(model.jacobian(x, *params), dtype=float) / sigma[:, None]
        try:
            result = optimize.least_squares(
                residual,
                p0,
                jac=jacobian,
                bounds=(model.lower, model.upper),
                loss=loss,
                f_scale=f_scale,
                max_nfev=MAX_FEV,
            )
        except (RuntimeError, ValueError) as error:
            raise ValueError(f"The {model.label} fit did not converge: {error}") from error
        if not result.success:
            raise ValueError(f"The {model.label} fit did not converge: {result.message}")
        params = np.asarray(result.x, dtype=float)
        cov = _weighted_covariance(model, x, y, sigma, params, robust=True)
        return params, cov, tuple(model.parameters)
    def _bound_flags(model, params):
        flags = []
        for name, value, lower, upper in zip(model.parameters, params, model.lower, model.upper):
            if np.isfinite(lower) and value &lt;= lower + _BOUND_TOLERANCE * (1.0 + abs(lower)):
                flags.append(f"{name} at lower bound")
            if np.isfinite(upper) and value &gt;= upper - _BOUND_TOLERANCE * (1.0 + abs(upper)):
                flags.append(f"{name} at upper bound")
        return flags
    def fit_model(model, x, y, *, fixed=None, sigma=None, confidence=0.95, hill_sign=None, outlier_sd=3.0, loss="linear", f_scale=1.0):
        # Fit one model by weighted least squares.
        #
        # model: a Model record from models/ (for example models.four_pl.FOUR_PL).
        # x, y: observations. Models with a transform (four_pl) take concentrations, zero allowed, and fit on log10.
        # sigma: per-point standard deviations (weights are 1/sigma). None means unweighted.
        # fixed: models with a fitter only (four_pl), a dict such as {"bottom": 0.0}. None values are treated as free.
        # hill_sign: passed to the fitter. four_pl: None tries both signs and keeps the best fit; -1 for inhibition,
        # +1 for stimulation.
        # loss: "linear" (default), or robust "soft_l1" / "huber"; f_scale is the weighted residual size where the loss bends.
        # Robust fits use the generic fitter only. Their covariance and sy_x (so the outlier flags) use the robust residual
        # scale; rss, r_squared and aicc use plain squared residuals.
        if not 0.0 &lt; confidence &lt; 1.0:
            raise ValueError("Confidence must be between 0 and 1.")
        if loss not in _LOSSES:
            raise ValueError(f"loss must be one of {', '.join(_LOSSES)}; got {loss!r}.")
        if not f_scale &gt; 0.0:
            raise ValueError("f_scale must be positive.")
        fixed_values = _check_fixed(model, fixed)
        x = np.asarray(x, dtype=float)
        y = np.asarray(y, dtype=float)
        sigma_values = np.ones_like(y) if sigma is None else np.asarray(sigma, dtype=float)
        if not (x.shape == y.shape == sigma_values.shape) or x.ndim != 1:
            raise ValueError("x, y and sigma must be one-dimensional arrays of the same length.")
        x_model = model.transform(x) if model.transform else x
        keep = model.x_ok(x_model) &amp; model.y_ok(y) &amp; np.isfinite(sigma_values) &amp; (sigma_values &gt; 0)
        x_fit, y_fit, s_fit = x_model[keep], y[keep], sigma_values[keep]
        if len(y_fit) &lt; MIN_POINTS:
            raise ValueError(f"At least {MIN_POINTS} usable observations are required; found {len(y_fit)}.")
        if model.fitter is None:
            if loss == "linear":
                params, cov, free = _fit_bounded(model, x_fit, y_fit, s_fit)
            else:
                params, cov, free = _fit_robust(model, x_fit, y_fit, s_fit, loss, f_scale)
            flags = _bound_flags(model, params)
        else:
            if loss != "linear":
                raise ValueError(f"Robust loss is not supported for {model.label}; use loss='linear'.")
            params, cov, free, flags = model.fitter(model, x_fit, y_fit, s_fit, fixed_values, hill_sign)
        if not np.all(np.isfinite(params)):
            raise ValueError("The fit returned non-finite parameters.")
        free_index = [model.parameters.index(name) for name in free]
        n = len(y_fit)
        p = len(free)
        df = n - p
        if df &lt; 1:
            raise ValueError("Too few usable observations for the number of free parameters.")
        fitted = model.func(x_fit, *params)
        residuals = y_fit - fitted
        rss_weighted = float(np.sum((residuals / s_fit) ** 2))
        rss = float(np.sum(residuals**2))
        total = float(np.sum((y_fit - np.mean(y_fit)) ** 2))
        r_squared = 1.0 - rss / total if total &gt; 0 else float("nan")
        rmse = _math.sqrt(rss / n)
        # AIC and AICc count K = p + 1 parameters: the p free parameters plus the residual variance, which least squares
        # estimates too (Burnham &amp; Anderson's AICc; GraphPad Prism's AICc docs say that for nonlinear regression "k in the
        # equations above is replaced by k+1",
        # https://graphpad.com/guides/prism/latest/curve-fitting/reg_multiple_logistic_results_model_diagnostics.htm).
        # Convention: AIC = n*ln(RSS/n) + 2K with the constant term omitted; AICc = AIC + 2K(K+1)/(n-K-1).
        K = p + 1
        aic = n * _math.log(max(rss / n, 1e-12)) + 2 * K
        denom = n - K - 1
        aicc = aic + 2 * K * (K + 1) / denom if denom &gt; 0 else float("nan")
        cov_free = cov[np.ix_(free_index, free_index)]
        condition = float(np.linalg.cond(cov_free))
        # Robust path: sy_x is the robust scale, so outliers cannot mask each other in the flags.
        sy_x = _math.sqrt(rss_weighted / df) if loss == "linear" else _math.sqrt(_robust_variance(residuals / s_fit, df))
        standard_errors = np.sqrt(np.maximum(np.diag(cov), 0.0))
        # Studentized residuals: leverage h_i from weighted Jacobian J_w = J / s_fit[:, None].
        # cov_free is inv(J_w^T J_w) * variance. v_cov = cov_free / (sy_x**2) is inv(J_w^T J_w).
        # Hat diagonal h_i = [J_w inv(J_w^T J_w) J_w^T]_ii.
        if sy_x &lt; 1e-12:
            outlier_index = np.array([], dtype=int)
        elif model.jacobian and np.all(np.isfinite(cov_free)):
            jac = np.asarray(model.jacobian(x_fit, *params), dtype=float)[:, free_index]
            j_w = jac / s_fit[:, None]
            v_cov = cov_free / (sy_x**2)
            h = np.sum((j_w @ v_cov) * j_w, axis=1)
            h = np.clip(h, 0.0, 1.0 - 1e-12)
            stud_res = (residuals / s_fit) / (sy_x * np.sqrt(1.0 - h))
            outlier_index = np.flatnonzero(np.abs(stud_res) &gt; outlier_sd)
        else:
            outlier_index = np.flatnonzero(np.abs(residuals / s_fit) &gt; outlier_sd * sy_x)
        if not np.all(np.isfinite(cov_free)):
            flags.append("covariance not estimable")
        return FitResult(
            model=model,
            parameter_names=tuple(model.parameters),
            params=params,
            cov=cov,
            free=free,
            fixed=fixed_values,
            x=x_fit,
            y=y_fit,
            sigma=s_fit,
            fitted=fitted,
            residuals=residuals,
            rss_weighted=rss_weighted,
            rss=rss,
            df=df,
            sy_x=sy_x,
            r_squared=r_squared,
            rmse=rmse,
            aicc=aicc,
            condition=condition,
            confidence=confidence,
            t_value=float(stats.t.ppf(0.5 + confidence / 2.0, df)),
            standard_errors=standard_errors,
            outlier_index=outlier_index,
            flags=flags,
        )
    def derived_quantity(result, value, gradient):
        # Delta-method estimate of a derived quantity.
        #
        # value(params) -&gt; float, gradient(params) -&gt; array of partial derivatives, one per parameter.
        # Returns the value, its standard error and a Wald interval at the fit's confidence level.
        params = result.params
        grad = np.asarray(gradient(params), dtype=float)
        estimate = float(value(params))
        se = float(_math.sqrt(max(grad @ result.cov @ grad, 0.0)))
        half = result.t_value * se
        return {"value": estimate, "se": se, "low": estimate - half, "high": estimate + half}
    def inverse_prediction(result, y0, *, replicates=1, confidence=0.95, sigma_at=None):
        # Inverse prediction: estimate scalar x from an observed scalar response y0.
        #
        # Defined for linear and quadratic polynomial models (parameters starting intercept, slope).
        # y0 must be a scalar; replicates is the number of observations averaged into y0.
        # sigma_at: callable(x) returning the weight scale (matching the fit's sigma units) at x.
        # For unweighted fits or fits with constant sigma, sigma_at defaults to that constant scale.
        # For weighted fits with non-constant sigma, sigma_at must be provided.
        #
        # Approximate delta-method variance:
        #   var(x0) = (J(x0) cov J(x0)^T + (sy_x * sigma_at(x0))**2 / replicates) / f'(x0)**2
        # This assumes normal noise with variance proportional to sigma_at(x0)**2. The delta-method
        # standard error is approximate, especially for non-normal noise, small sample sizes, or
        # extrapolation far outside the calibration domain.
        if np.ndim(y0) != 0:
            raise ValueError("y0 must be a scalar.")
        if not 0.0 &lt; confidence &lt; 1.0:
            raise ValueError("Confidence must be between 0 and 1.")
        if replicates &lt;= 0:
            raise ValueError("replicates must be positive.")
        model = result.model
        params = model.parameters
        if not (params[:2] == ("intercept", "slope") and len(params) in (2, 3)):
            raise ValueError(f"Inverse prediction is defined only for linear and quadratic polynomial models; got {model.label}.")
        if sigma_at is None:
            if np.ptp(result.sigma) != 0:
                raise ValueError("This fit is weighted; pass sigma_at, the weight scale as a function of x (the same sigma units used during fitting).")
            sigma_scale_fn = lambda _x: float(result.sigma[0])
        else:
            if not callable(sigma_at):
                raise ValueError("sigma_at must be callable.")
            sigma_scale_fn = sigma_at
        b0 = float(result.params[0])
        b1 = float(result.params[1])
        b2 = float(result.params[2]) if len(params) == 3 else 0.0
        y_val = float(y0)
        flags = []
        if len(params) == 2 or b2 == 0.0:
            # Linear: y = b0 + b1 * x  =&gt;  x = (y - b0) / b1
            if len(params) == 2:
                se_b1 = float(result.standard_errors[1])
                if se_b1 &gt; 0.0 and abs(b1) &lt; result.t_value * se_b1:
                    flags.append("slope not significantly different from zero")
            if b1 == 0.0:
                return {"value": float("nan"), "se": float("nan"), "low": float("nan"), "high": float("nan"), "flags": ["no solution"]}
            x0 = (y_val - b0) / b1
            f_prime = b1
        else:
            # Quadratic: b2 * x^2 + b1 * x + (b0 - y_val) = 0
            c = b0 - y_val
            disc = b1**2 - 4.0 * b2 * c
            if disc &lt; 0.0:
                return {"value": float("nan"), "se": float("nan"), "low": float("nan"), "high": float("nan"), "flags": ["no solution"]}
            sqrt_disc = _math.sqrt(disc)
            r1 = (-b1 - sqrt_disc) / (2.0 * b2)
            r2 = (-b1 + sqrt_disc) / (2.0 * b2)
            # Monotonic branch: pick the root where f'(x) has the same sign as f' at mean fitted x.
            # Note: f'(r1) = -sqrt_disc &lt;= 0; f'(r2) = +sqrt_disc &gt;= 0.
            mean_x = float(np.mean(result.x))
            f_prime_mean = b1 + 2.0 * b2 * mean_x
            if f_prime_mean &gt;= 0.0:
                x0 = r2
                f_prime = sqrt_disc
            else:
                x0 = r1
                f_prime = -sqrt_disc
        if not np.isfinite(x0):
            return {"value": float("nan"), "se": float("nan"), "low": float("nan"), "high": float("nan"), "flags": ["no solution"]}
        x_min = float(np.min(result.x))
        x_max = float(np.max(result.x))
        if x0 &lt; x_min or x0 &gt; x_max:
            flags.append("extrapolated")
        if f_prime == 0.0:
            se = float("nan")
            low = float("nan")
            high = float("nan")
            flags.append("interval undefined: the curve is flat at this x")
        else:
            sd_y = result.sy_x * float(sigma_scale_fn(x0))
            j_vec = np.array([1.0, x0] if len(params) == 2 else [1.0, x0, x0**2], dtype=float)
            mean_var = float(j_vec @ result.cov @ j_vec)
            var_x0 = (mean_var + (sd_y**2) / replicates) / (f_prime**2)
            if np.isfinite(var_x0) and var_x0 &gt;= 0.0:
                se = float(_math.sqrt(var_x0))
                t_crit = float(stats.t.ppf(0.5 + confidence / 2.0, result.df))
                if len(params) == 3:
                    # Near the vertex the slope f'(x0) is within noise of zero, so the delta-method interval is unreliable.
                    d_vec = np.array([0.0, 1.0, 2.0 * x0], dtype=float)
                    se_slope = _math.sqrt(max(float(d_vec @ result.cov @ d_vec), 0.0))
                    if se_slope &gt; 0.0 and abs(f_prime) &lt; t_crit * se_slope:
                        flags.append("curve is nearly flat at this x; the interval is unreliable")
                half = t_crit * se
                low = x0 - half
                high = x0 + half
            else:
                se = float("nan")
                low = float("nan")
                high = float("nan")
                flags.append("interval undefined: the curve is flat at this x")
        return {"value": x0, "se": se, "low": low, "high": high, "flags": flags}
    return (Model, FitResult, fit_model, derived_quantity, inverse_prediction, as_number, log10_concentration, normalise_to_controls, positive_median, power_guess, LN10, GAS_CONSTANT, MAX_FEV, MIN_POINTS,)</t>
        </is>
      </c>
      <c r="G3" t="inlineStr">
        <is>
          <t>Revision</t>
        </is>
      </c>
      <c r="H3" t="n">
        <v>1</v>
      </c>
    </row>
    <row r="4">
      <c r="A4" s="19" t="inlineStr">
        <is>
          <t>@app.cell(hide_code=True)
def _(np, stats):
    # Generated from engine/diagnostics.py; edit the source, not this cell.
    # Wald-Wolfowitz runs test on residual signs (Wald and Wolfowitz 1940, Ann. Math. Stat. 11:147-162).
    # Zero and non-finite values are dropped. E = 2*n1*n2/n + 1, Var = 2*n1*n2*(2*n1*n2 - n)/(n^2 (n - 1)),
    # z = (runs - E)/sqrt(Var) (normal approximation, no continuity correction), two-sided p = erfc(|z|/sqrt 2).
    # Needs n &gt;= _RUNS_MIN_POINTS (20) non-zero residuals of both signs. z &lt; 0 (too few runs) suggests trend or lack of fit.
    import math as _math
    _RUNS_MIN_POINTS = 20
    def runs_test(residuals):
        values = np.asarray(residuals, dtype=float).ravel()
        values = values[np.isfinite(values) &amp; (values != 0.0)]
        n = int(values.size)
        if n &lt; _RUNS_MIN_POINTS:
            raise ValueError(f"The runs test needs at least {_RUNS_MIN_POINTS} non-zero residuals; got {n}.")
        positive = values &gt; 0.0
        n1 = int(np.count_nonzero(positive))
        n2 = n - n1
        if n1 == 0 or n2 == 0:
            raise ValueError("The runs test needs residuals of both signs.")
        runs = 1 + int(np.count_nonzero(positive[1:] != positive[:-1]))
        expected = 2.0 * n1 * n2 / n + 1.0
        variance = 2.0 * n1 * n2 * (2.0 * n1 * n2 - n) / (n * n * (n - 1))
        z = (runs - expected) / _math.sqrt(variance)
        p = _math.erfc(abs(z) / _math.sqrt(2.0))
        return {"runs": runs, "expected": expected, "z": z, "p": p, "n": n, "n_positive": n1, "n_negative": n2}
    return (runs_test,)</t>
        </is>
      </c>
      <c r="G4" t="inlineStr">
        <is>
          <t>Startup mode</t>
        </is>
      </c>
      <c r="H4" s="19" t="inlineStr">
        <is>
          <t>run</t>
        </is>
      </c>
    </row>
    <row r="5">
      <c r="A5" s="19" t="inlineStr">
        <is>
          <t>@app.cell(hide_code=True)
def _(Model, np):
    # Generated from engine/formula.py; edit the source, not this cell.
    # Maths-only custom formula parser for user-typed mathematical expressions (y = f(x)).
    # Python ast (mode "eval") is checked against a strict whitelist: numbers, x, parameter names,
    # + - * / ** and unary +/-, one-argument exp, log, log10, sqrt, sin, cos, tan, abs, and pi, e.
    # No eval or exec: the checked AST becomes nested Python functions.
    import ast as _ast
    import math as _math
    import operator as _operator
    _FORMULA_MAX_CHARACTERS = 200
    _FORMULA_STEP = 1e-6
    _FORMULA_FUNCTIONS = {
        "exp": np.exp,
        "log": np.log,
        "log10": np.log10,
        "sqrt": np.sqrt,
        "sin": np.sin,
        "cos": np.cos,
        "tan": np.tan,
        "abs": np.abs,
    }
    _FORMULA_CONSTANTS = {"pi": _math.pi, "e": _math.e}
    _FORMULA_BINARY = {
        _ast.Add: _operator.add,
        _ast.Sub: _operator.sub,
        _ast.Mult: _operator.mul,
        _ast.Div: _operator.truediv,
        _ast.Pow: _operator.pow,
    }
    _FORMULA_UNARY = {_ast.UAdd: _operator.pos, _ast.USub: _operator.neg}
    def _formula_node(node, names):
        # Check one node against the whitelist and return a function (x, values) -&gt; value. names collects parameter names.
        if isinstance(node, _ast.Constant):
            if type(node.value) not in (int, float):
                raise ValueError("Only int and float numbers are allowed in a formula.")
            try:
                number = float(node.value)
            except OverflowError as error:
                raise ValueError("A number in the formula is too large.") from error
            if not _math.isfinite(number):
                raise ValueError("constant in the formula is not finite.")
            number = np.float64(number)
            return lambda x, values: number
        if isinstance(node, _ast.Name):
            if node.id == "x":
                return lambda x, values: x
            if node.id in _FORMULA_CONSTANTS:
                constant = np.float64(_FORMULA_CONSTANTS[node.id])
                return lambda x, values: constant
            if node.id in _FORMULA_FUNCTIONS:
                raise ValueError(f"{node.id} is a function; call it as {node.id}(...).")
            if node.id.startswith("_"):
                raise ValueError(f"Parameter names cannot start with an underscore: {node.id!r}.")
            if node.id not in names:
                names.append(node.id)
            return lambda x, values, name=node.id: values[name]
        if isinstance(node, _ast.BinOp):
            if type(node.op) not in _FORMULA_BINARY:
                raise ValueError(f"Operator {type(node.op).__name__} is not allowed in a formula.")
            operation = _FORMULA_BINARY[type(node.op)]
            left = _formula_node(node.left, names)
            right = _formula_node(node.right, names)
            return lambda x, values: operation(left(x, values), right(x, values))
        if isinstance(node, _ast.UnaryOp):
            if type(node.op) not in _FORMULA_UNARY:
                raise ValueError(f"Operator {type(node.op).__name__} is not allowed in a formula.")
            operation = _FORMULA_UNARY[type(node.op)]
            operand = _formula_node(node.operand, names)
            return lambda x, values: operation(operand(x, values))
        if isinstance(node, _ast.Call):
            if not (isinstance(node.func, _ast.Name) and node.func.id in _FORMULA_FUNCTIONS):
                raise ValueError(f"Only {', '.join(_FORMULA_FUNCTIONS)} may be called in a formula.")
            if node.keywords or len(node.args) != 1 or isinstance(node.args[0], _ast.Starred):
                raise ValueError(f"{node.func.id} takes exactly one positional argument.")
            function = _FORMULA_FUNCTIONS[node.func.id]
            argument = _formula_node(node.args[0], names)
            return lambda x, values: function(argument(x, values))
        raise ValueError(f"{type(node).__name__} is not allowed in a formula.")
    def parse_formula(text, initial=None):
        # Parse "y = a*exp(-k*x) + c" into a Model. Python ast (mode "eval") is checked against a whitelist: numbers, x,
        # parameter names, + - * / ** and unary +/-, one-argument exp, log, log10, sqrt, sin, cos, tan, abs, and pi, e.
        # Anything else raises ValueError. No eval or exec: the checked tree becomes nested Python functions.
        # Parameters are the other names, in order of first appearance. initial: optional {name: value}, default 1.0.
        # Derivatives are numeric (central differences, step _FORMULA_STEP), so covariance and bands carry about 1e-6 relative
        # error; kinks such as abs at zero may fit less reliably.
        if not isinstance(text, str):
            raise ValueError("The formula must be a string.")
        if len(text) &gt; _FORMULA_MAX_CHARACTERS:
            raise ValueError(f"The formula is longer than {_FORMULA_MAX_CHARACTERS} characters.")
        body = text
        has_left_side = "=" in text
        if has_left_side:
            left, _, body = text.partition("=")
            if left.strip() != "y":
                raise ValueError("The formula must have the form y = expression.")
        try:
            tree = _ast.parse(body.strip(), mode="eval")
        except SyntaxError as error:
            raise ValueError(f"The formula is not valid: {error.msg}.") from error
        names = []
        evaluate = _formula_node(tree.body, names)
        if has_left_side and "y" in names:
            raise ValueError("The right-hand side cannot use y, the response on the left.")
        if not any(isinstance(node, _ast.Name) and node.id == "x" for node in _ast.walk(tree)):
            raise ValueError("The formula must use x.")
        if not names:
            raise ValueError("The formula has no parameters: e and pi are constants, not parameters. Add a name such as a or k.")
        if initial is None:
            start = [1.0] * len(names)
        else:
            unknown = set(initial) - set(names)
            if unknown:
                raise ValueError(f"Unknown parameter names in initial: {sorted(unknown)}.")
            start = [float(initial.get(name, 1.0)) for name in names]
        def func(x, *params):
            grid = np.asarray(x, dtype=float)
            values = dict(zip(names, params))
            with np.errstate(all="ignore"):
                result = np.asarray(evaluate(grid, values), dtype=float)
                return result + np.zeros_like(grid)
        def jacobian(x, *params):
            # Central differences, one column per parameter. The step scales with the parameter's size.
            columns = []
            for position, value in enumerate(params):
                step = _FORMULA_STEP * max(1.0, abs(float(value)))
                up = list(params)
                down = list(params)
                up[position] = value + step
                down[position] = value - step
                columns.append((func(x, *up) - func(x, *down)) / (2.0 * step))
            return np.column_stack(columns)
        def guess(x, y):
            return list(start)
        count = len(names)
        return Model(
            parameters=tuple(names),
            func=func,
            jacobian=jacobian,
            lower=(-np.inf,) * count,
            upper=(np.inf,) * count,
            guess=guess,
            x_ok=lambda x: np.isfinite(np.asarray(x, dtype=float)),
            y_ok=lambda y: np.isfinite(np.asarray(y, dtype=float)),
            label="custom formula",
        )
    return (parse_formula,)</t>
        </is>
      </c>
      <c r="G5" t="inlineStr">
        <is>
          <t>Format version</t>
        </is>
      </c>
      <c r="H5" s="19" t="inlineStr">
        <is>
          <t>2</t>
        </is>
      </c>
    </row>
    <row r="6">
      <c r="A6" s="19" t="inlineStr">
        <is>
          <t>@app.cell(hide_code=True)
def _(Model, np, optimize, LN10, MAX_FEV, log10_concentration):
    # Generated from engine/models/five_pl.py; edit the source, not this cell.
    # Five-parameter logistic (Richards / Gottschalk-Dunn asymmetry) on log10 concentration.
    # Uses a fitter hook: multi-start bounded curve_fit on free parameters, Gauss-Newton refinement, and field flags.
    import math as _math
    import warnings as _warnings
    _PARAMETERS = ("bottom", "top", "log_ec50", "hill", "g")
    _HILL_SLOPE_LIMITS = (0.3, 5.0)
    _G_LIMITS = (0.2, 5.0)
    _MIN_PLATEAU_CONCENTRATIONS = 2
    _BOUND_TOLERANCE = 1e-4
    def _five_pl(log_x, bottom, top, log_ec50, hill, g):
        with np.errstate(over="ignore", divide="ignore", invalid="ignore"):
            u = (log_ec50 - log_x) * hill
            z = np.power(10.0, np.clip(u, -100.0, 100.0))
            base = 1.0 + z
            base_g = np.power(base, g)
            inv_base_g = np.where(u &gt; 100.0, 0.0, np.where(u &lt; -100.0, 1.0, 1.0 / np.maximum(base_g, 1e-300)))
            return bottom + (top - bottom) * inv_base_g
    def _five_pl_jacobian(log_x, bottom, top, log_ec50, hill, g):
        # Analytic derivatives. Finite differences make covariance depend on rounding.
        with np.errstate(over="ignore", divide="ignore", invalid="ignore"):
            finite_diff = np.where(np.isfinite(log_x), log_ec50 - log_x, 0.0)
            u = (log_ec50 - log_x) * hill
            z = np.power(10.0, np.clip(u, -100.0, 100.0))
            base = 1.0 + z
            base_g = np.power(base, g)
            inv_base_g = np.where(u &gt; 100.0, 0.0, np.where(u &lt; -100.0, 1.0, 1.0 / np.maximum(base_g, 1e-300)))
            z_over_base = np.where(u &gt; 100.0, 1.0, np.where(u &lt; -100.0, 0.0, z / np.maximum(base, 1e-300)))
            term = g * (top - bottom) * LN10 * z_over_base * inv_base_g
            term = np.where(np.isfinite(term), term, 0.0)
            d_bottom = 1.0 - inv_base_g
            d_top = inv_base_g
            d_log_ec50 = -term * hill
            d_hill = -term * finite_diff
            safe_log_base = np.where(u &gt; 100.0, u * LN10, np.where(base &gt; 0, np.log(base), 0.0))
            d_g = np.where(np.isfinite(inv_base_g * safe_log_base), -(top - bottom) * inv_base_g * safe_log_base, 0.0)
        return np.column_stack([d_bottom, d_top, d_log_ec50, d_hill, d_g])
    def _five_pl_flags(log_x, params, free_names):
        # Field heuristics: EC50 outside tested range, Hill slope outside limits,
        # plateau not defined, or asymmetry parameter g sitting on its bounds.
        flags = []
        log_ec50 = params[2]
        finite = log_x[np.isfinite(log_x)]
        if finite.size and (log_ec50 &lt; finite.min() or log_ec50 &gt; finite.max()):
            flags.append("extrapolated")
        if not _HILL_SLOPE_LIMITS[0] &lt;= abs(params[3]) &lt;= _HILL_SLOPE_LIMITS[1]:
            flags.append("check slope")
        unique = np.unique(log_x)
        if min(np.count_nonzero(unique &lt; log_ec50), np.count_nonzero(unique &gt; log_ec50)) &lt; _MIN_PLATEAU_CONCENTRATIONS:
            flags.append("plateau not defined")
        g = params[4]
        if "g" in free_names:
            if g &lt;= _G_LIMITS[0] + _BOUND_TOLERANCE:
                flags.append("g at lower bound")
            elif g &gt;= _G_LIMITS[1] - _BOUND_TOLERANCE:
                flags.append("g at upper bound")
        return flags
    def _fit_five_pl(model, log_x, y, sigma, fixed, hill_sign):
        """Five-parameter fitter hook: multi-start bounded curve_fit on free parameters, Gauss-Newton refinement."""
        finite_x = log_x[np.isfinite(log_x)]
        if finite_x.size == 0:
            raise ValueError("At least one concentration must be positive.")
        centre = float(np.median(finite_x))
        if hill_sign is None:
            # When hill_sign is None, only the preferred sign based on empirical covariance is tried
            # to constrain the multi-start search space (45 evaluations per sign).
            cov_xy = np.cov(finite_x, y[np.isfinite(log_x)])[0, 1] if finite_x.size &gt; 1 else 1.0
            preferred_sign = 1.0 if cov_xy &gt;= 0 else -1.0
            hill_signs = (preferred_sign,)
        else:
            hill_signs = (float(hill_sign),)
        free = [name for name in _PARAMETERS if name not in fixed]
        def expand(free_values):
            lookup = dict(zip(free, free_values))
            return [fixed[name] if name in fixed else lookup[name] for name in _PARAMETERS]
        def model_values(x_values, *free_values):
            return model.func(x_values, *expand(free_values))
        free_index = [_PARAMETERS.index(name) for name in free]
        def design_for(full):
            return model.jacobian(log_x, *full)[:, free_index] / sigma[:, None]
        def objective_for(values):
            return float(np.sum(((y - model.func(log_x, *expand(values))) / sigma) ** 2))
        def make_bounds(sign):
            bounds_min = []
            bounds_max = []
            for name in free:
                if name == "g":
                    bounds_min.append(_G_LIMITS[0])
                    bounds_max.append(_G_LIMITS[1])
                elif name == "hill":
                    if sign &gt; 0:
                        bounds_min.append(0.0)
                        bounds_max.append(np.inf)
                    else:
                        bounds_min.append(-np.inf)
                        bounds_max.append(0.0)
                else:
                    bounds_min.append(-np.inf)
                    bounds_max.append(np.inf)
            return (bounds_min, bounds_max)
        def refine(values, sign):
            current = np.asarray(values, dtype=float)
            objective = objective_for(current)
            for _ in range(30):
                full = expand(current)
                resid = (y - model.func(log_x, *full)) / sigma
                step = np.linalg.lstsq(design_for(full), resid, rcond=None)[0]
                if not np.all(np.isfinite(step)):
                    break
                candidate = current + step
                for i, name in enumerate(free):
                    if name == "g":
                        candidate[i] = np.clip(candidate[i], _G_LIMITS[0], _G_LIMITS[1])
                    elif name == "hill":
                        if sign &gt; 0:
                            candidate[i] = max(candidate[i], 1e-4)
                        else:
                            candidate[i] = min(candidate[i], -1e-4)
                candidate_objective = objective_for(candidate)
                if not candidate_objective &lt; objective:
                    break
                current, objective = candidate, candidate_objective
                if np.max(np.abs(step)) &lt;= 1e-14 * (1.0 + np.max(np.abs(current))):
                    break
            design = design_for(expand(current))
            dof = len(y) - len(free)
            covariance = np.linalg.pinv(design.T @ design) * (objective / max(dof, 1))
            return current, covariance, objective
        best = None
        for sign in hill_signs:
            param_bounds = make_bounds(sign)
            for offset in (0.0, -0.4, 0.4, -2.5, 2.5):
                for magnitude in (0.3, 1.0, 2.5):
                    for g_init in (0.5, 1.0, 2.0):
                        guess = {
                            "bottom": float(np.min(y)),
                            "top": float(np.max(y)),
                            "log_ec50": centre + offset,
                            "hill": sign * magnitude,
                            "g": g_init,
                        }
                        try:
                            with _warnings.catch_warnings():
                                _warnings.simplefilter("ignore", optimize.OptimizeWarning)
                                values, _ = optimize.curve_fit(
                                    model_values,
                                    log_x,
                                    y,
                                    p0=[guess[name] for name in free],
                                    bounds=param_bounds,
                                    sigma=sigma,
                                    absolute_sigma=False,
                                    maxfev=MAX_FEV,
                                    check_finite=False,
                                    ftol=1e-12,
                                    xtol=1e-12,
                                    gtol=1e-12,
                                )
                            values, covariance, objective = refine(values, sign)
                        except (RuntimeError, ValueError):
                            continue
                        if np.isfinite(objective) and (best is None or objective &lt; best["objective"]):
                            best = {"params": expand(values), "covariance": covariance, "objective": objective}
        if best is None:
            raise ValueError("The five-parameter curve did not converge. Check the concentrations and responses.")
        cov = np.zeros((5, 5))
        cov[np.ix_(free_index, free_index)] = best["covariance"]
        params = np.asarray(best["params"], dtype=float)
        return params, cov, tuple(free), _five_pl_flags(log_x, params, free)
    FIVE_PL = Model(
        parameters=_PARAMETERS,
        func=_five_pl,
        jacobian=_five_pl_jacobian,
        lower=(),
        upper=(),
        guess=None,
        x_ok=lambda x: ~np.isnan(x),
        y_ok=np.isfinite,
        transform=log10_concentration,
        label="Five-parameter logistic (asymmetric)",
        fitter=_fit_five_pl,
    )
    return (FIVE_PL,)</t>
        </is>
      </c>
      <c r="G6" t="inlineStr">
        <is>
          <t>Saved at</t>
        </is>
      </c>
      <c r="H6" s="19" t="inlineStr">
        <is>
          <t>1970-01-01T00:00:00Z</t>
        </is>
      </c>
    </row>
    <row r="7">
      <c r="A7" s="19" t="inlineStr">
        <is>
          <t>@app.cell(hide_code=True)
def _(Model, np, optimize, LN10, MAX_FEV, log10_concentration):
    # Generated from engine/models/four_pl.py; edit the source, not this cell.
    # Four-parameter logistic (variable slope) on log10 concentration. Uses a fitter hook: several starts, a Gauss-Newton
    # refinement, and field flags. ic50_summary gives IC50 with a Wald interval back-transformed from log10.
    import math as _math
    import warnings as _warnings
    _PARAMETERS = ("bottom", "top", "log_ic50", "hill")
    _HILL_SLOPE_LIMITS = (0.3, 5.0)
    _MIN_PLATEAU_CONCENTRATIONS = 2
    def _four_pl(log_x, bottom, top, log_ic50, hill):
        with np.errstate(over="ignore", divide="ignore", invalid="ignore"):
            return bottom + (top - bottom) / (1.0 + np.power(10.0, (log_ic50 - log_x) * hill))
    def _four_pl_jacobian(log_x, bottom, top, log_ic50, hill):
        # Analytic derivatives. Finite differences would make the covariance depend on rounding in the last digits.
        with np.errstate(over="ignore", divide="ignore", invalid="ignore"):
            weight = 1.0 / (1.0 + np.power(10.0, (log_ic50 - log_x) * hill))
            term = weight * (1.0 - weight)
            d_log_ic50 = -(top - bottom) * LN10 * hill * term
            d_hill = np.where(term &gt; 0, -(top - bottom) * LN10 * (log_ic50 - log_x) * term, 0.0)
        return np.column_stack([1.0 - weight, weight, d_log_ic50, d_hill])
    def _four_pl_flags(log_x, params, free_names):
        # Field heuristics: an IC50 outside the tested range, a Hill slope outside the limits, or too few
        # concentrations on one side of the IC50. Outliers are flagged elsewhere and never removed here.
        flags = []
        log_ic50 = params[2]
        finite = log_x[np.isfinite(log_x)]
        if finite.size and (log_ic50 &lt; finite.min() or log_ic50 &gt; finite.max()):
            flags.append("extrapolated")
        if not _HILL_SLOPE_LIMITS[0] &lt;= abs(params[3]) &lt;= _HILL_SLOPE_LIMITS[1]:
            flags.append("check slope")
        unique = np.unique(log_x)
        if min(np.count_nonzero(unique &lt; log_ic50), np.count_nonzero(unique &gt; log_ic50)) &lt; _MIN_PLATEAU_CONCENTRATIONS:
            flags.append("plateau not defined")
        return flags
    def _fit_four_pl(model, log_x, y, sigma, fixed, hill_sign):
        """The four-parameter fitter hook: multi-start curve_fit on the free parameters, then Gauss-Newton refinement."""
        hill_signs = (-1.0, 1.0) if hill_sign is None else (float(hill_sign),)
        free = [name for name in _PARAMETERS if name not in fixed]
        finite_x = log_x[np.isfinite(log_x)]
        if finite_x.size == 0:
            raise ValueError("At least one concentration must be positive.")
        centre = float(np.median(finite_x))
        def expand(free_values):
            lookup = dict(zip(free, free_values))
            return [fixed[name] if name in fixed else lookup[name] for name in _PARAMETERS]
        def model_values(x_values, *free_values):
            return model.func(x_values, *expand(free_values))
        free_index = [_PARAMETERS.index(name) for name in free]
        def design_for(full):
            return model.jacobian(log_x, *full)[:, free_index] / sigma[:, None]
        def objective_for(values):
            return float(np.sum(((y - model.func(log_x, *expand(values))) / sigma) ** 2))
        def refine(values):
            # curve_fit can stop a few 1e-5 short of the minimum along the flat bottom direction. Gauss-Newton
            # steps from there reach the minimum itself.
            current = np.asarray(values, dtype=float)
            objective = objective_for(current)
            for _ in range(30):
                full = expand(current)
                resid = (y - model.func(log_x, *full)) / sigma
                step = np.linalg.lstsq(design_for(full), resid, rcond=None)[0]
                if not np.all(np.isfinite(step)):
                    break
                candidate = current + step
                candidate_objective = objective_for(candidate)
                if not candidate_objective &lt; objective:
                    break
                current, objective = candidate, candidate_objective
                if np.max(np.abs(step)) &lt;= 1e-14 * (1.0 + np.max(np.abs(current))):
                    break
            design = design_for(expand(current))
            covariance = np.linalg.pinv(design.T @ design) * (objective / (len(y) - len(free)))
            return current, covariance, objective
        best = None
        for sign in hill_signs:
            for offset in (0.0, -0.3, 0.3, -3.0, 3.0):
                for magnitude in (0.05, 0.3, 1.0, 3.0, 6.0):
                    guess = {
                        "bottom": float(np.min(y)),
                        "top": float(np.max(y)),
                        "log_ic50": centre + offset,
                        "hill": sign * magnitude,
                    }
                    try:
                        with _warnings.catch_warnings():
                            # Failed starts often leave the covariance undefined; the best start is still used.
                            _warnings.simplefilter("ignore", optimize.OptimizeWarning)
                            values, _ = optimize.curve_fit(
                                model_values,
                                log_x,
                                y,
                                p0=[guess[name] for name in free],
                                sigma=sigma,
                                absolute_sigma=False,
                                maxfev=MAX_FEV,
                                check_finite=False,
                                ftol=1e-12,
                                xtol=1e-12,
                                gtol=1e-12,
                            )
                        values, covariance, objective = refine(values)
                    except (RuntimeError, ValueError):
                        continue
                    if np.isfinite(objective) and (best is None or objective &lt; best["objective"]):
                        best = {"params": expand(values), "covariance": covariance, "objective": objective}
        if best is None:
            raise ValueError("The curve did not converge. Check the concentrations and responses.")
        cov = np.zeros((4, 4))
        cov[np.ix_(free_index, free_index)] = best["covariance"]
        params = np.asarray(best["params"], dtype=float)
        return params, cov, tuple(free), _four_pl_flags(log_x, params, free)
    FOUR_PL = Model(
        parameters=_PARAMETERS,
        func=_four_pl,
        jacobian=_four_pl_jacobian,
        lower=(),
        upper=(),
        guess=None,
        x_ok=lambda x: ~np.isnan(x),
        y_ok=np.isfinite,
        transform=log10_concentration,
        label="Four-parameter logistic (variable slope)",
        fitter=_fit_four_pl,
    )
    def ic50_summary(result):
        """IC50 with its Wald interval, computed on the log10 scale and back-transformed (asymmetric in concentration)."""
        if result.model is not FOUR_PL:
            raise ValueError("IC50 summaries need a four-parameter fit.")
        params = result.params
        se = result.standard_errors
        half = result.t_value * se[2]
        gradient = np.array([-1.0, 1.0, 0.0, 0.0])
        return {
            "bottom": float(params[0]),
            "top": float(params[1]),
            "log_ic50": float(params[2]),
            "hill": float(params[3]),
            "ic50": 10.0 ** params[2],
            "se_ic50": 10.0 ** params[2] * LN10 * se[2],
            "ic50_low": 10.0 ** (params[2] - half),
            "ic50_high": 10.0 ** (params[2] + half),
            "span": float(params[1] - params[0]),
            "se_span": float(_math.sqrt(max(gradient @ result.cov @ gradient, 0.0))),
        }
    return (FOUR_PL, ic50_summary,)
# END GENERATED ENGINE</t>
        </is>
      </c>
      <c r="G7" t="inlineStr">
        <is>
          <t>Source SHA-256</t>
        </is>
      </c>
      <c r="H7" s="19" t="inlineStr">
        <is>
          <t>ae7904885ed18e59e8034835d1ea2e8a736e5414fe01fbc9dc4d4802a3849863</t>
        </is>
      </c>
    </row>
    <row r="8">
      <c r="A8" s="19" t="inlineStr">
        <is>
          <t>@app.cell(hide_code=True)
def _():
    # --- Edit these rules ---
    # Rules and thresholds not present on the Defaults sheet:
    R_SQUARED_MIN = 0.99  # Minimum R^2 required for standard curve acceptance
    MIN_STANDARDS = 6  # Minimum distinct non-zero calibration standards required
    MIN_OBSERVATIONS = 5  # Minimum usable standard observations for regression
    RECOVERY_PASS_FRACTION = 0.75  # Fraction of standards required in recovery window (template choice)
    WEIGHTING_SIGMA_FLOOR_FRAC = 0.01  # Floor sigma at 1% of max net OD for 1/y^2 weighting
    CONCENTRATION_UNIT = "pg/mL"
    RESPONSE_UNIT = "OD"
    # Fallback settings used only when the corresponding Defaults sheet cell is blank;
    # the Defaults sheet value wins whenever present:
    FALLBACK_CURVE_MODEL = "4PL"
    FALLBACK_WEIGHTING = "None"
    FALLBACK_SUBTRACT_BLANK = "Yes"
    FALLBACK_CONFIDENCE = 0.95
    FALLBACK_CV_LIMIT_PCT = 15.0  # Conventional in-house default; replace with assay criteria
    FALLBACK_RECOVERY_MIN_PCT = 80.0  # Conventional in-house default; replace with assay criteria
    FALLBACK_RECOVERY_MAX_PCT = 120.0  # Conventional in-house default; replace with assay criteria
    FALLBACK_OUTLIER_SD = 3.0  # Outlier residual SD threshold
    # --- End of edit rules ---
    TITLE = "ELISA standard curve (4PL, 5PL)"
    DESCRIPTION = (
        "Fit a 4-parameter or 5-parameter logistic (4PL/5PL) standard curve to plate-reader optical densities, "
        "interpolate unknown sample concentrations with dilution factors applied, evaluate standard recovery and "
        "duplicate %CV, and determine assay quantifiable range (LLOQ/ULOQ)."
    )
    return (
        CONCENTRATION_UNIT,
        FALLBACK_CONFIDENCE,
        FALLBACK_CURVE_MODEL,
        FALLBACK_CV_LIMIT_PCT,
        FALLBACK_OUTLIER_SD,
        FALLBACK_RECOVERY_MAX_PCT,
        FALLBACK_RECOVERY_MIN_PCT,
        FALLBACK_SUBTRACT_BLANK,
        FALLBACK_WEIGHTING,
        DESCRIPTION,
        MIN_OBSERVATIONS,
        MIN_STANDARDS,
        RECOVERY_PASS_FRACTION,
        RESPONSE_UNIT,
        R_SQUARED_MIN,
        TITLE,
        WEIGHTING_SIGMA_FLOOR_FRAC,
    )</t>
        </is>
      </c>
      <c r="G8" t="inlineStr">
        <is>
          <t>Engine</t>
        </is>
      </c>
      <c r="H8" s="19" t="inlineStr">
        <is>
          <t>python</t>
        </is>
      </c>
    </row>
    <row r="9">
      <c r="A9" s="19" t="inlineStr">
        <is>
          <t>@app.cell(hide_code=True)
def _(bf):
    inputs = bf.inputs(
        standards=bf.ref("Standards!A4:D30", headers=True),
        defaults=bf.ref("Defaults!A4:B20", headers=True),
        unknowns=bf.ref("Unknowns!A4:D36", headers=True),
        overflow="Standards!A31",
    )
    inputs
    return (inputs,)</t>
        </is>
      </c>
      <c r="G9" t="inlineStr">
        <is>
          <t>Notebook header</t>
        </is>
      </c>
      <c r="H9" s="19" t="inlineStr">
        <is>
          <t>import marimo
__generated_with = "0.23.15"
app = marimo.App(width="medium")
# Hand-crafted field workbook for ELISA standard curve fitting (4PL, 5PL).
# engine-models: four_pl, five_pl</t>
        </is>
      </c>
    </row>
    <row r="10">
      <c r="A10" s="19" t="inlineStr">
        <is>
          <t>@app.cell(hide_code=True)
def _(
    FALLBACK_CONFIDENCE,
    FALLBACK_CURVE_MODEL,
    FALLBACK_CV_LIMIT_PCT,
    FALLBACK_OUTLIER_SD,
    FALLBACK_RECOVERY_MAX_PCT,
    FALLBACK_RECOVERY_MIN_PCT,
    FALLBACK_SUBTRACT_BLANK,
    FALLBACK_WEIGHTING,
    inputs,
    np,
):
    def _parse_num(val, fallback):
        try:
            s = str(val).strip().replace(",", "").replace("%", "")
            f = float(s)
            return f if np.isfinite(f) else fallback
        except (ValueError, TypeError):
            return fallback
    _raw_defaults = inputs["defaults"]
    _d_map = {}
    if hasattr(_raw_defaults, "itertuples"):
        for _row in _raw_defaults.itertuples(index=False):
            if len(_row) &gt;= 2 and _row[0] is not None and str(_row[0]).strip():
                _d_map[str(_row[0]).strip()] = _row[1]
    # Model setting: 4PL or 5PL
    _model_raw = str(_d_map.get("Curve model", FALLBACK_CURVE_MODEL)).strip()
    curve_model = "5PL" if "5" in _model_raw else "4PL"
    # Weighting: None or 1/y^2
    _w_raw = str(_d_map.get("Weighting", FALLBACK_WEIGHTING)).strip()
    weighting = "1/y^2" if "1/y" in _w_raw.lower() else "None"
    # Subtract blank: Yes or No
    _sub_raw = str(_d_map.get("Subtract blank", FALLBACK_SUBTRACT_BLANK)).strip().lower()
    subtract_blank = not (_sub_raw.startswith("n") or _sub_raw == "off" or _sub_raw == "0")
    # Numeric thresholds
    _conf_val = _parse_num(_d_map.get("Confidence level"), FALLBACK_CONFIDENCE)
    confidence_level = float(_conf_val) if 0.50 &lt;= _conf_val &lt;= 0.99 else FALLBACK_CONFIDENCE
    _cv_val = _parse_num(_d_map.get("Duplicate CV limit (%)"), FALLBACK_CV_LIMIT_PCT)
    cv_limit_pct = float(_cv_val) if _cv_val &gt; 0 else FALLBACK_CV_LIMIT_PCT
    _rec_min_val = _parse_num(_d_map.get("Recovery window min (%)"), FALLBACK_RECOVERY_MIN_PCT)
    recovery_min_pct = float(_rec_min_val) if _rec_min_val &gt; 0 else FALLBACK_RECOVERY_MIN_PCT
    _rec_max_val = _parse_num(_d_map.get("Recovery window max (%)"), FALLBACK_RECOVERY_MAX_PCT)
    recovery_max_pct = float(_rec_max_val) if _rec_max_val &gt; _rec_min_val else FALLBACK_RECOVERY_MAX_PCT
    _outlier_val = _parse_num(_d_map.get("Fit outlier threshold"), FALLBACK_OUTLIER_SD)
    outlier_sd = float(_outlier_val) if _outlier_val &gt; 0 else FALLBACK_OUTLIER_SD
    return (
        confidence_level,
        curve_model,
        cv_limit_pct,
        outlier_sd,
        recovery_max_pct,
        recovery_min_pct,
        subtract_blank,
        weighting,
    )</t>
        </is>
      </c>
      <c r="G10" t="inlineStr">
        <is>
          <t>Template ID</t>
        </is>
      </c>
      <c r="H10" s="19" t="inlineStr">
        <is>
          <t>elisa-standard-curve</t>
        </is>
      </c>
    </row>
    <row r="11">
      <c r="A11" s="19" t="inlineStr">
        <is>
          <t>@app.cell(hide_code=True)
def _(as_number, inputs, np, subtract_blank):
    _raw_standards = inputs["standards"]
    standards_rows = []
    blank_mean = 0.0
    _blank_ods = []
    if hasattr(_raw_standards, "itertuples"):
        for _row in _raw_standards.itertuples(index=False):
            if len(_row) &lt; 4:
                continue
            _raw_id = _row[0]
            if _raw_id is None or (isinstance(_raw_id, float) and np.isnan(_raw_id)):
                _std_id = ""
            else:
                _std_id = str(_raw_id).strip()
            if _std_id.lower() in ("nan", "none"):
                _std_id = ""
            _conc = as_number(_row[1])
            _od1 = as_number(_row[2])
            _od2 = as_number(_row[3])
            if not _std_id and np.isnan(_conc) and np.isnan(_od1) and np.isnan(_od2):
                continue
            _is_blank = _std_id.lower() == "blank" or _conc == 0.0
            if _is_blank:
                for _od in (_od1, _od2):
                    if np.isfinite(_od):
                        _blank_ods.append(float(_od))
            standards_rows.append((_std_id, _conc, _od1, _od2, _is_blank))
    if _blank_ods:
        blank_mean = float(np.mean(_blank_ods))
    return blank_mean, standards_rows</t>
        </is>
      </c>
      <c r="G11" t="inlineStr">
        <is>
          <t>Template version</t>
        </is>
      </c>
      <c r="H11" s="19" t="inlineStr">
        <is>
          <t>rt-36cddd56d6dd84eb30d2</t>
        </is>
      </c>
    </row>
    <row r="12">
      <c r="A12" s="19" t="inlineStr">
        <is>
          <t>@app.cell(hide_code=True)
def _(
    FIVE_PL,
    FOUR_PL,
    MIN_OBSERVATIONS,
    MIN_STANDARDS,
    WEIGHTING_SIGMA_FLOOR_FRAC,
    blank_mean,
    confidence_level,
    curve_model,
    fit_model,
    np,
    outlier_sd,
    standards_rows,
    subtract_blank,
    weighting,
):
    # Prepare standard points for regression
    fit_x_list = []
    fit_y_list = []
    non_zero_concs = set()
    for _sid, _conc, _od1, _od2, _is_blank in standards_rows:
        if _is_blank or not (np.isfinite(_conc) and _conc &gt; 0):
            continue
        non_zero_concs.add(float(_conc))
        for _od in (_od1, _od2):
            if np.isfinite(_od):
                _net_val = (_od - blank_mean) if subtract_blank else _od
                fit_x_list.append(float(_conc))
                fit_y_list.append(float(_net_val))
    fit_x = np.asarray(fit_x_list, dtype=float)
    fit_y = np.asarray(fit_y_list, dtype=float)
    n_standards = len(non_zero_concs)
    n_observations = len(fit_y)
    fit = None
    fit_error = ""
    fit_sigma_floor = 0.0
    if n_standards &lt; MIN_STANDARDS:
        fit_error = f"Too few standards: found {n_standards} non-zero standards, need at least {MIN_STANDARDS}."
    elif n_observations &lt; MIN_OBSERVATIONS:
        fit_error = f"Too few observations: found {n_observations} usable readings, need at least {MIN_OBSERVATIONS}."
    else:
        min_c = min(non_zero_concs)
        max_c = max(non_zero_concs)
        mean_min_od = float(np.mean([y for x, y in zip(fit_x_list, fit_y_list) if x == min_c]))
        mean_max_od = float(np.mean([y for x, y in zip(fit_x_list, fit_y_list) if x == max_c]))
        if mean_max_od &lt;= mean_min_od:
            fit_error = "Decreasing response: template requires sandwich ELISA format (OD increasing with concentration)."
        else:
            chosen_model = FIVE_PL if curve_model == "5PL" else FOUR_PL
            sigma_arr = None
            if weighting == "1/y^2":
                _max_net_od = float(np.max(np.abs(fit_y))) if len(fit_y) &gt; 0 else 1.0
                _sigma_floor = WEIGHTING_SIGMA_FLOOR_FRAC * max(_max_net_od, 1e-3)
                fit_sigma_floor = float(_sigma_floor)
                sigma_arr = np.maximum(np.abs(fit_y), _sigma_floor)
            try:
                fit = fit_model(
                    chosen_model,
                    fit_x,
                    fit_y,
                    sigma=sigma_arr,
                    confidence=confidence_level,
                    hill_sign=1.0,
                    outlier_sd=outlier_sd,
                )
            except Exception as ex:
                fit_error = str(ex)
    return fit, fit_error, fit_x, fit_y, n_observations, n_standards, fit_sigma_floor</t>
        </is>
      </c>
      <c r="G12" t="inlineStr">
        <is>
          <t>Workbook instance ID</t>
        </is>
      </c>
      <c r="H12" s="19" t="n"/>
    </row>
    <row r="13">
      <c r="A13" s="19" t="inlineStr">
        <is>
          <t>@app.cell(hide_code=True)
def _(LN10, np, stats):
    def invert_elisa_curve(fit_res, y0, *, replicates=2, confidence=0.95, weighting="None", sigma_floor=0.0):
        """Invert 4PL or 5PL curve to determine concentration and delta-method confidence interval."""
        if fit_res is None or not np.isfinite(y0):
            return {"conc": np.nan, "se": np.nan, "low": np.nan, "high": np.nan, "flags": ["no fit"]}
        params = fit_res.params
        cov = fit_res.cov
        df = fit_res.df
        sy_x = fit_res.sy_x
        b = float(params[0])
        t = float(params[1])
        log_ec50 = float(params[2])
        hill = float(params[3])
        g = float(params[4]) if len(params) &gt;= 5 else 1.0
        # Monotonic check: for hill &gt; 0 and t &gt; b, y0 must lie strictly between b and t
        if y0 &lt;= b:
            return {"conc": np.nan, "se": np.nan, "low": np.nan, "high": np.nan, "flags": ["below bottom"]}
        if y0 &gt;= t:
            return {"conc": np.nan, "se": np.nan, "low": np.nan, "high": np.nan, "flags": ["above top"]}
        with np.errstate(over="ignore", divide="ignore", invalid="ignore"):
            if len(params) == 4 or g == 1.0:
                ratio = (t - y0) / (y0 - b)
                if ratio &lt;= 0:
                    return {"conc": np.nan, "se": np.nan, "low": np.nan, "high": np.nan, "flags": ["outside curve"]}
                x0 = log_ec50 - (1.0 / hill) * np.log10(ratio)
                conc0 = 10.0**x0
                # Derivatives at x0
                u = (log_ec50 - x0) * hill
                w = 1.0 / (1.0 + 10.0**u)
                term = w * (1.0 - w)
                d_b = 1.0 - w
                d_t = w
                d_ec = -(t - b) * LN10 * hill * term
                d_h = -(t - b) * LN10 * (log_ec50 - x0) * term
                j_vec = np.array([d_b, d_t, d_ec, d_h], dtype=float)
                f_prime = (t - b) * LN10 * hill * term
            else:
                # 5PL inversion
                inner = ((t - b) / (y0 - b)) ** (1.0 / g) - 1.0
                if inner &lt;= 0:
                    return {"conc": np.nan, "se": np.nan, "low": np.nan, "high": np.nan, "flags": ["outside curve"]}
                x0 = log_ec50 - (1.0 / hill) * np.log10(inner)
                conc0 = 10.0**x0
                # 5PL derivatives at x0
                u = (log_ec50 - x0) * hill
                z = 10.0**u
                base = 1.0 + z
                base_g = base**g
                inv_base_g = 1.0 / base_g
                term = g * (t - b) * LN10 * (z / base) * inv_base_g
                d_b = 1.0 - inv_base_g
                d_t = inv_base_g
                d_ec = -term * hill
                d_h = -term * (log_ec50 - x0)
                d_g = -(t - b) * inv_base_g * np.log(base)
                j_vec = np.array([d_b, d_t, d_ec, d_h, d_g], dtype=float)
                f_prime = term
        if not (np.isfinite(conc0) and conc0 &gt; 0 and f_prime &gt; 0):
            return {"conc": np.nan, "se": np.nan, "low": np.nan, "high": np.nan, "flags": ["no solution"]}
        # Delta-method variance on log10 scale. In 1/y^2 mode the fit weights use
        # sigma_i = max(|y_i|, sigma_floor), so the same floor applies at the unknown's y0.
        sigma_scale = max(abs(y0), float(sigma_floor)) if weighting == "1/y^2" else 1.0
        var_y0 = (sy_x * sigma_scale) ** 2 / max(int(replicates), 1)
        mean_var = float(j_vec @ cov @ j_vec)
        var_x0 = (mean_var + var_y0) / (f_prime**2)
        if np.isfinite(var_x0) and var_x0 &gt;= 0:
            se_log = float(np.sqrt(var_x0))
            t_crit = float(stats.t.ppf(0.5 + confidence / 2.0, max(df, 1)))
            half = t_crit * se_log
            low = 10.0 ** (x0 - half)
            high = 10.0 ** (x0 + half)
            se_conc = conc0 * LN10 * se_log
        else:
            se_conc, low, high = np.nan, np.nan, np.nan
        return {"conc": conc0, "se": se_conc, "low": low, "high": high, "flags": []}
    return (invert_elisa_curve,)</t>
        </is>
      </c>
    </row>
    <row r="14">
      <c r="A14" s="19" t="inlineStr">
        <is>
          <t>@app.cell(hide_code=True)
def _(
    CONCENTRATION_UNIT,
    blank_mean,
    confidence_level,
    fit,
    fit_sigma_floor,
    invert_elisa_curve,
    np,
    pd,
    recovery_max_pct,
    recovery_min_pct,
    standards_rows,
    subtract_blank,
    weighting,
):
    # Standards back-calculation table and LLOQ/ULOQ determination
    std_table_rows = []
    in_window_concs = []
    for _sid, _conc, _od1, _od2, _is_blank in standards_rows:
        _ods = [od for od in (_od1, _od2) if np.isfinite(od)]
        _mean_od = float(np.mean(_ods)) if _ods else np.nan
        _net_od = (_mean_od - blank_mean) if (subtract_blank and np.isfinite(_mean_od)) else _mean_od
        if _is_blank or not (np.isfinite(_conc) and _conc &gt; 0):
            std_table_rows.append(
                {
                    "Standard": _sid,
                    f"Nominal conc. ({CONCENTRATION_UNIT})": _conc if np.isfinite(_conc) else "",
                    "Mean OD": round(_mean_od, 4) if np.isfinite(_mean_od) else "",
                    "Net OD": round(_net_od, 4) if np.isfinite(_net_od) else "",
                    f"Back-calc conc. ({CONCENTRATION_UNIT})": "",
                    "% Recovery": "",
                    "Flag": "Blank",
                }
            )
            continue
        _pred = invert_elisa_curve(
            fit,
            _net_od,
            replicates=len(_ods),
            confidence=confidence_level,
            weighting=weighting,
            sigma_floor=fit_sigma_floor,
        )
        back_c = _pred["conc"]
        if np.isfinite(back_c) and back_c &gt; 0:
            rec_pct = 100.0 * back_c / _conc
            rec_ratio = rec_pct / 100.0
            in_window = recovery_min_pct &lt;= rec_pct &lt;= recovery_max_pct
            flag_str = "" if in_window else "Outside window"
            if in_window:
                in_window_concs.append(_conc)
        else:
            rec_pct = np.nan
            rec_ratio = ""
            flag_str = "Outside curve"
        std_table_rows.append(
            {
                "Standard": _sid,
                f"Nominal conc. ({CONCENTRATION_UNIT})": round(_conc, 4),
                "Mean OD": round(_mean_od, 4) if np.isfinite(_mean_od) else "",
                "Net OD": round(_net_od, 4) if np.isfinite(_net_od) else "",
                f"Back-calc conc. ({CONCENTRATION_UNIT})": round(back_c, 4) if np.isfinite(back_c) else "",
                "% Recovery": round(rec_ratio, 4) if isinstance(rec_ratio, float) else "",
                "Flag": flag_str,
            }
        )
    standards_table = pd.DataFrame(std_table_rows)
    lloq = float(np.min(in_window_concs)) if in_window_concs else np.nan
    uloq = float(np.max(in_window_concs)) if in_window_concs else np.nan
    return in_window_concs, lloq, standards_table, uloq</t>
        </is>
      </c>
    </row>
    <row r="15">
      <c r="A15" s="19" t="inlineStr">
        <is>
          <t>@app.cell(hide_code=True)
def _(
    CONCENTRATION_UNIT,
    as_number,
    blank_mean,
    confidence_level,
    cv_limit_pct,
    fit,
    fit_sigma_floor,
    inputs,
    invert_elisa_curve,
    lloq,
    np,
    pd,
    subtract_blank,
    uloq,
    weighting,
):
    _raw_unknowns = inputs["unknowns"]
    unknowns_rows = []
    # Map LLOQ and ULOQ to curve net OD thresholds
    net_od_lloq = np.nan
    net_od_uloq = np.nan
    if fit is not None and np.isfinite(lloq) and np.isfinite(uloq):
        net_od_lloq = float(fit.model.func(np.log10(lloq), *fit.params))
        net_od_uloq = float(fit.model.func(np.log10(uloq), *fit.params))
    if hasattr(_raw_unknowns, "itertuples"):
        for _row in _raw_unknowns.itertuples(index=False):
            if len(_row) &lt; 4:
                continue
            _raw_id = _row[0]
            if _raw_id is None or (isinstance(_raw_id, float) and np.isnan(_raw_id)):
                _sid = ""
            else:
                _sid = str(_raw_id).strip()
            if _sid.lower() in ("nan", "none"):
                _sid = ""
            _dil_val = as_number(_row[1])
            _valid_dil = np.isfinite(_dil_val) and _dil_val &gt; 0
            _dil = float(_dil_val) if _valid_dil else np.nan
            _od1 = as_number(_row[2])
            _od2 = as_number(_row[3])
            if not _sid and np.isnan(_od1) and np.isnan(_od2):
                continue
            _ods = [_od for _od in (_od1, _od2) if np.isfinite(_od)]
            if not _ods:
                continue
            _mean_od = float(np.mean(_ods))
            _net_od = (_mean_od - blank_mean) if subtract_blank else _mean_od
            # Duplicate CV %
            if len(_ods) &gt;= 2 and _mean_od &gt; 0:
                _sd = abs(_ods[0] - _ods[1]) / np.sqrt(2.0)
                _cv = 100.0 * _sd / _mean_od
                _cv_ratio = _cv / 100.0
            else:
                _cv = np.nan
                _cv_ratio = np.nan
            _flags = []
            if not _valid_dil:
                _flags.append("invalid dilution factor")
            if len(_ods) == 1:
                _flags.append("single replicate")
            elif np.isfinite(_cv) and _cv &gt; cv_limit_pct:
                _flags.append("high CV")
            # Check LLOQ / ULOQ boundaries
            is_below = np.isfinite(net_od_lloq) and _net_od &lt; net_od_lloq
            is_above = np.isfinite(net_od_uloq) and _net_od &gt; net_od_uloq
            if is_below:
                _flags.append("below LLOQ")
            elif is_above:
                _flags.append("above ULOQ")
            # If outside quantifiable range or invalid dilution, do NOT report concentration
            if is_below or is_above or not _valid_dil:
                conc_well = np.nan
                conc_corr = np.nan
                se_corr = np.nan
                low_corr = np.nan
                high_corr = np.nan
            else:
                _pred = invert_elisa_curve(
                    fit,
                    _net_od,
                    replicates=len(_ods),
                    confidence=confidence_level,
                    weighting=weighting,
                    sigma_floor=fit_sigma_floor,
                )
                conc_well = _pred["conc"]
                if np.isfinite(conc_well) and conc_well &gt; 0:
                    conc_corr = conc_well * _dil
                    se_corr = _pred["se"] * _dil if np.isfinite(_pred["se"]) else np.nan
                    low_corr = _pred["low"] * _dil if np.isfinite(_pred["low"]) else np.nan
                    high_corr = _pred["high"] * _dil if np.isfinite(_pred["high"]) else np.nan
                else:
                    conc_corr = np.nan
                    se_corr = np.nan
                    low_corr = np.nan
                    high_corr = np.nan
                    if "outside curve" in _pred["flags"] or "below bottom" in _pred["flags"]:
                        _flags.append("below LLOQ")
                    elif "above top" in _pred["flags"]:
                        _flags.append("above ULOQ")
            unknowns_rows.append(
                {
                    "Sample ID": _sid,
                    "Dilution factor": (int(_dil) if _dil.is_integer() else round(_dil, 4)) if np.isfinite(_dil) else "",
                    "Mean OD": round(_mean_od, 4),
                    "Duplicate %CV": round(_cv_ratio, 4) if np.isfinite(_cv_ratio) else "",
                    f"Conc. in well ({CONCENTRATION_UNIT})": round(conc_well, 4) if np.isfinite(conc_well) else "",
                    f"Dilution-corrected ({CONCENTRATION_UNIT})": round(conc_corr, 4) if np.isfinite(conc_corr) else "",
                    "Standard error": round(se_corr, 4) if np.isfinite(se_corr) else "",
                    "Low": round(low_corr, 4) if np.isfinite(low_corr) else "",
                    "High": round(high_corr, 4) if np.isfinite(high_corr) else "",
                    "Flags": "; ".join(_flags),
                }
            )
    unknowns_table = pd.DataFrame(unknowns_rows)
    return (unknowns_table,)</t>
        </is>
      </c>
    </row>
    <row r="16">
      <c r="A16" s="19" t="inlineStr">
        <is>
          <t>@app.cell(hide_code=True)
def _(CONCENTRATION_UNIT, fit, np, pd):
    # Results curve parameters table
    param_rows = []
    if fit is not None:
        params = fit.params
        se = fit.standard_errors
        t_crit = fit.t_value
        b_low = params[0] - t_crit * se[0]
        b_high = params[0] + t_crit * se[0]
        t_low = params[1] - t_crit * se[1]
        t_high = params[1] + t_crit * se[1]
        # EC50 interval on log10 scale back-transformed
        ec50_val = 10.0 ** params[2]
        se_ec50 = ec50_val * np.log(10.0) * se[2]
        ec50_low = 10.0 ** (params[2] - t_crit * se[2])
        ec50_high = 10.0 ** (params[2] + t_crit * se[2])
        h_low = params[3] - t_crit * se[3]
        h_high = params[3] + t_crit * se[3]
        param_rows = [
            {"Quantity": "Bottom (OD)", "Estimate": round(params[0], 4), "Standard error": round(se[0], 4), "Low": round(b_low, 4), "High": round(b_high, 4)},
            {"Quantity": "Top (OD)", "Estimate": round(params[1], 4), "Standard error": round(se[1], 4), "Low": round(t_low, 4), "High": round(t_high, 4)},
            {"Quantity": f"EC50 ({CONCENTRATION_UNIT})", "Estimate": round(ec50_val, 4), "Standard error": round(se_ec50, 4), "Low": round(ec50_low, 4), "High": round(ec50_high, 4)},
            {"Quantity": "Hill slope", "Estimate": round(params[3], 4), "Standard error": round(se[3], 4), "Low": round(h_low, 4), "High": round(h_high, 4)},
        ]
        if len(params) &gt;= 5:
            g_low = params[4] - t_crit * se[4]
            g_high = params[4] + t_crit * se[4]
            param_rows.append(
                {"Quantity": "Asymmetry (g)", "Estimate": round(params[4], 4), "Standard error": round(se[4], 4), "Low": round(g_low, 4), "High": round(g_high, 4)}
            )
    else:
        param_rows = [
            {"Quantity": "Bottom (OD)", "Estimate": "", "Standard error": "", "Low": "", "High": ""},
            {"Quantity": "Top (OD)", "Estimate": "", "Standard error": "", "Low": "", "High": ""},
            {"Quantity": f"EC50 ({CONCENTRATION_UNIT})", "Estimate": "", "Standard error": "", "Low": "", "High": ""},
            {"Quantity": "Hill slope", "Estimate": "", "Standard error": "", "Low": "", "High": ""},
        ]
    results_table = pd.DataFrame(param_rows)
    return (results_table,)</t>
        </is>
      </c>
    </row>
    <row r="17">
      <c r="A17" s="19" t="inlineStr">
        <is>
          <t>@app.cell(hide_code=True)
def _(
    MIN_STANDARDS,
    RECOVERY_PASS_FRACTION,
    R_SQUARED_MIN,
    fit,
    in_window_concs,
    n_standards,
    np,
    pd,
    unknowns_table,
):
    # Acceptance checks table
    r2_pass = fit is not None and np.isfinite(fit.r_squared) and fit.r_squared &gt;= R_SQUARED_MIN
    n_pass = n_standards &gt;= MIN_STANDARDS
    # Standard recovery check: at least RECOVERY_PASS_FRACTION of non-zero standards within window
    rec_pass = False
    if n_standards &gt; 0 and len(in_window_concs) &gt;= RECOVERY_PASS_FRACTION * n_standards and len(in_window_concs) &gt;= MIN_STANDARDS:
        rec_pass = True
    # Unknowns range check: any sample flagged below LLOQ or above ULOQ?
    unk_flags = unknowns_table["Flags"].tolist() if "Flags" in unknowns_table else []
    any_outside = any("below LLOQ" in str(f) or "above ULOQ" in str(f) for f in unk_flags)
    unk_pass = not any_outside
    checks_rows = [
        {"Check": f"Fit R-squared &gt;= {R_SQUARED_MIN:.2f}", "Status": "PASS" if r2_pass else "FAIL"},
        {"Check": f"Standard recovery (&gt;= {int(RECOVERY_PASS_FRACTION * 100)}% in window)", "Status": "PASS" if rec_pass else "FAIL"},
        {"Check": f"Number of standards &gt;= {MIN_STANDARDS}", "Status": "PASS" if n_pass else "FAIL"},
        {"Check": "Unknowns inside quantifiable range", "Status": "PASS" if unk_pass else "FAIL"},
    ]
    checks_table = pd.DataFrame(checks_rows)
    return (checks_table,)</t>
        </is>
      </c>
    </row>
    <row r="18">
      <c r="A18" s="19" t="inlineStr">
        <is>
          <t>@app.cell(hide_code=True)
def _(
    CONCENTRATION_UNIT,
    blank_mean,
    confidence_level,
    curve_model,
    fit,
    lloq,
    n_observations,
    n_standards,
    np,
    pd,
    subtract_blank,
    uloq,
    weighting,
):
    # Fit statistics table
    stats_rows = [
        {"Statistic": "Curve model", "Value": curve_model},
        {"Statistic": "Weighting", "Value": weighting},
        {"Statistic": "Subtract blank", "Value": "Yes" if subtract_blank else "No"},
        {"Statistic": "Blank OD mean", "Value": round(blank_mean, 4) if np.isfinite(blank_mean) else "N/A"},
        {"Statistic": "Points used (n)", "Value": int(n_observations)},
        {"Statistic": "Calibration levels", "Value": int(n_standards)},
        {"Statistic": "Degrees of freedom", "Value": int(fit.df) if fit else "N/A"},
        {"Statistic": "Residual SE (Sy.x)", "Value": round(fit.sy_x, 4) if fit else "N/A"},
        {"Statistic": "R-squared", "Value": round(fit.r_squared, 4) if fit else "N/A"},
        {"Statistic": "RMSE", "Value": round(fit.rmse, 4) if fit else "N/A"},
        {"Statistic": "Confidence level", "Value": round(confidence_level, 2)},
        {"Statistic": f"LLOQ ({CONCENTRATION_UNIT})", "Value": round(lloq, 2) if np.isfinite(lloq) else "Undefined"},
        {"Statistic": f"ULOQ ({CONCENTRATION_UNIT})", "Value": round(uloq, 2) if np.isfinite(uloq) else "Undefined"},
    ]
    statistics_table = pd.DataFrame(stats_rows)
    return (statistics_table,)</t>
        </is>
      </c>
    </row>
    <row r="19">
      <c r="A19" s="19" t="inlineStr">
        <is>
          <t>@app.cell(hide_code=True)
def _(CONCENTRATION_UNIT, fit, fit_x, np, pd):
    # Fitted curve grid for Results chart
    if fit is not None and len(fit_x[fit_x &gt; 0]) &gt;= 2:
        _pos = fit_x[fit_x &gt; 0]
        grid_x = np.logspace(np.log10(np.min(_pos)), np.log10(np.max(_pos)), 50)
        _pred = fit.predict(grid_x)
        curve_table = pd.DataFrame(
            {
                f"Nominal conc. ({CONCENTRATION_UNIT})": [round(float(v), 4) for v in grid_x],
                "Fitted OD": [round(float(v), 4) for v in _pred["fit"]],
                "Lower bound": [round(float(v), 4) for v in _pred["ci_low"]],
                "Upper bound": [round(float(v), 4) for v in _pred["ci_high"]],
            }
        )
    else:
        curve_table = pd.DataFrame(
            columns=[f"Nominal conc. ({CONCENTRATION_UNIT})", "Fitted OD", "Lower bound", "Upper bound"]
        )
    return (curve_table,)</t>
        </is>
      </c>
    </row>
    <row r="20">
      <c r="A20" s="19" t="inlineStr">
        <is>
          <t>@app.cell(hide_code=True)
def _(
    FIVE_PL,
    FOUR_PL,
    WEIGHTING_SIGMA_FLOOR_FRAC,
    fit_model,
    fit_x,
    fit_y,
    invert_elisa_curve,
    np,
    optimize,
    pd,
    standards_rows,
    standards_table,
    subtract_blank,
):
    # Validation reference checks table (independent implementation &amp; synthetic tests)
    val_rows = []
    # 1 &amp; 2: 4PL baseline fit vs scipy
    def _scipy_4pl(log_x, b, t, ec, h):
        return b + (t - b) / (1.0 + 10.0 ** ((ec - log_x) * h))
    popt4, _ = optimize.curve_fit(
        _scipy_4pl,
        np.log10(fit_x),
        fit_y,
        p0=[0.0, 2.8, np.log10(60.0), 1.0],
    )
    res4 = fit_model(FOUR_PL, fit_x, fit_y, hill_sign=1.0)
    scipy_ec50 = 10.0 ** popt4[2]
    fit_ec50 = 10.0 ** res4.params[2]
    val_rows.append(
        {
            "Check": "4PL baseline EC50 vs scipy",
            "Criterion": "EC50 match",
            "Expected": round(scipy_ec50, 4),
            "Calculated": round(fit_ec50, 4),
            "Tolerance": "+/-0.05",
            "Status": "PASS" if abs(scipy_ec50 - fit_ec50) &lt;= 0.05 else "FAIL",
            "Source": "scipy.optimize.curve_fit (independent implementation)",
        }
    )
    val_rows.append(
        {
            "Check": "4PL baseline Hill slope vs scipy",
            "Criterion": "Hill slope match",
            "Expected": round(popt4[3], 4),
            "Calculated": round(res4.params[3], 4),
            "Tolerance": "+/-0.005",
            "Status": "PASS" if abs(popt4[3] - res4.params[3]) &lt;= 0.005 else "FAIL",
            "Source": "scipy.optimize.curve_fit (independent implementation)",
        }
    )
    # 3: 4PL 1/y^2 weighted fit vs scipy
    _max_od = float(np.max(np.abs(fit_y)))
    _sigma_floor_val = WEIGHTING_SIGMA_FLOOR_FRAC * max(_max_od, 1e-3)
    _sigma_w = np.maximum(np.abs(fit_y), _sigma_floor_val)
    popt_w, _ = optimize.curve_fit(
        _scipy_4pl,
        np.log10(fit_x),
        fit_y,
        p0=[0.0, 2.8, np.log10(60.0), 1.0],
        sigma=_sigma_w,
        absolute_sigma=False,
    )
    res4_w = fit_model(FOUR_PL, fit_x, fit_y, sigma=_sigma_w, hill_sign=1.0)
    scipy_w_ec50 = 10.0 ** popt_w[2]
    fit_w_ec50 = 10.0 ** res4_w.params[2]
    val_rows.append(
        {
            "Check": "4PL 1/y^2 weighted EC50 vs scipy",
            "Criterion": "Weighted EC50 match",
            "Expected": round(scipy_w_ec50, 4),
            "Calculated": round(fit_w_ec50, 4),
            "Tolerance": "+/-0.05",
            "Status": "PASS" if abs(scipy_w_ec50 - fit_w_ec50) &lt;= 0.05 else "FAIL",
            "Source": "scipy.optimize.curve_fit with sigma (independent implementation)",
        }
    )
    # 4: 5PL fit vs scipy
    def _scipy_5pl(log_x, b, t, ec, h, g):
        return b + (t - b) / (1.0 + 10.0 ** ((ec - log_x) * h)) ** g
    popt5, _ = optimize.curve_fit(
        _scipy_5pl,
        np.log10(fit_x),
        fit_y,
        p0=[0.0, 2.8, np.log10(60.0), 1.0, 1.0],
        bounds=([-np.inf, -np.inf, -np.inf, 0.0, 0.2], [np.inf, np.inf, np.inf, np.inf, 5.0]),
    )
    res5 = fit_model(FIVE_PL, fit_x, fit_y, hill_sign=1.0)
    scipy_ec50_5 = 10.0 ** popt5[2]
    fit_ec50_5 = 10.0 ** res5.params[2]
    val_rows.append(
        {
            "Check": "5PL fit EC50 vs scipy",
            "Criterion": "EC50 match",
            "Expected": round(scipy_ec50_5, 4),
            "Calculated": round(fit_ec50_5, 4),
            "Tolerance": "+/-0.10",
            "Status": "PASS" if abs(scipy_ec50_5 - fit_ec50_5) &lt;= 0.10 else "FAIL",
            "Source": "scipy.optimize.curve_fit (independent implementation)",
        }
    )
    # 5: Noise-free 4PL parameter recovery
    synth_x = np.array([0.46, 1.37, 4.12, 12.35, 37.04, 111.11, 333.33, 1000.0])
    synth_y4 = _scipy_4pl(np.log10(synth_x), 0.05, 3.0, np.log10(60.0), 1.1)
    res_synth4 = fit_model(FOUR_PL, synth_x, synth_y4, hill_sign=1.0)
    val_rows.append(
        {
            "Check": "Noise-free 4PL EC50 recovery",
            "Criterion": "Known parameter",
            "Expected": 60.0,
            "Calculated": round(10.0 ** res_synth4.params[2], 4),
            "Tolerance": "+/-0.01",
            "Status": "PASS" if abs(60.0 - 10.0 ** res_synth4.params[2]) &lt;= 0.01 else "FAIL",
            "Source": "Synthetic noise-free dataset (generating EC50 = 60.0)",
        }
    )
    # 6: Noise-free 5PL parameter recovery (asymmetry g)
    synth_y5 = _scipy_5pl(np.log10(synth_x), 0.05, 3.0, np.log10(60.0), 1.1, 1.5)
    res_synth5 = fit_model(FIVE_PL, synth_x, synth_y5, hill_sign=1.0)
    val_rows.append(
        {
            "Check": "Noise-free 5PL asymmetry g recovery",
            "Criterion": "Known parameter",
            "Expected": 1.5,
            "Calculated": round(res_synth5.params[4], 4),
            "Tolerance": "+/-0.01",
            "Status": "PASS" if abs(1.5 - res_synth5.params[4]) &lt;= 0.01 else "FAIL",
            "Source": "Synthetic noise-free dataset (generating g = 1.5)",
        }
    )
    # 7: 5PL with g=1 reproduces 4PL
    res5_fixed = fit_model(FIVE_PL, fit_x, fit_y, fixed={"g": 1.0}, hill_sign=1.0)
    diff_4pl_5pl = float(np.max(np.abs(res4.params - res5_fixed.params[:4])))
    val_rows.append(
        {
            "Check": "5PL with g=1 reproduces 4PL",
            "Criterion": "Parameter equivalence",
            "Expected": 0.0,
            "Calculated": round(diff_4pl_5pl, 6),
            "Tolerance": "&lt; 1e-4",
            "Status": "PASS" if diff_4pl_5pl &lt; 1e-4 else "FAIL",
            "Source": "Numerical equivalence of 4PL and 5PL (g = 1)",
        }
    )
    # 8: Interpolation round-trip check
    target_c = 37.04
    true_net_od = float(_scipy_4pl(np.log10(target_c), *res4.params))
    pred_rt = invert_elisa_curve(res4, true_net_od, replicates=2)
    val_rows.append(
        {
            "Check": "Interpolation round trip",
            "Criterion": "Internal consistency (forward -&gt; inverse)",
            "Expected": target_c,
            "Calculated": round(pred_rt["conc"], 4),
            "Tolerance": "+/-0.01",
            "Status": "PASS" if abs(pred_rt["conc"] - target_c) &lt;= 0.01 else "FAIL",
            "Source": "Internal consistency check: forward 4PL -&gt; inverse prediction",
        }
    )
    # 9: Blank subtraction consistency (independent check on raw ODs)
    # Blank mean is recomputed here from the zero-concentration Standards rows (not from blank_mean),
    # and the expectation follows the Subtract blank setting on Defaults.
    _zero_conc_ods = [od for sid, conc, od1, od2, is_blank in standards_rows if conc == 0 for od in (od1, od2) if np.isfinite(od)]
    check9_blank_mean = float(np.mean(_zero_conc_ods)) if _zero_conc_ods else 0.0
    raw_std1_ods = [od for sid, conc, od1, od2, is_blank in standards_rows if sid == "Std 1" for od in (od1, od2) if np.isfinite(od)]
    raw_std1_mean = float(np.mean(raw_std1_ods)) if raw_std1_ods else np.nan
    if subtract_blank:
        check9_criterion = "Net OD = raw mean OD - zero-conc. blank mean"
        check9_expected_raw = raw_std1_mean - check9_blank_mean
    else:
        check9_criterion = "Net OD = raw mean OD (Subtract blank = No)"
        check9_expected_raw = raw_std1_mean
    _std1_net = standards_table.loc[standards_table["Standard"] == "Std 1", "Net OD"]
    if np.isfinite(check9_expected_raw) and len(_std1_net) &gt; 0 and np.isfinite(float(_std1_net.values[0])):
        expected_net_std1 = round(check9_expected_raw, 4)
        actual_net_std1 = round(float(_std1_net.values[0]), 4)
        blank_status = "PASS" if abs(actual_net_std1 - expected_net_std1) &lt;= 0.0001 else "FAIL"
    else:
        # No Std 1 row (or no numeric OD for it) on the Standards sheet: report a FAIL row, do not raise.
        expected_net_std1 = "n/a"
        actual_net_std1 = "No Std 1 row with numeric OD on Standards sheet"
        blank_status = "FAIL"
    val_rows.append(
        {
            "Check": "Std 1 net OD" if not subtract_blank else "Std 1 blank-subtracted net OD",
            "Criterion": check9_criterion,
            "Expected": expected_net_std1,
            "Calculated": actual_net_std1,
            "Tolerance": "+/-0.0001",
            "Status": blank_status,
            "Source": "Independent calculation from Standards sheet raw ODs",
        }
    )
    validation_table = pd.DataFrame(val_rows)
    return (validation_table,)</t>
        </is>
      </c>
    </row>
    <row r="21">
      <c r="A21" s="19" t="inlineStr">
        <is>
          <t>@app.cell(hide_code=True)
def _(
    CONCENTRATION_UNIT,
    DESCRIPTION,
    TITLE,
    curve_model,
    fit,
    fit_error,
    lloq,
    mo,
    np,
    uloq,
    validation_table,
):
    # Task-pane UI
    val_pass_count = sum(validation_table["Status"] == "PASS") if "Status" in validation_table else 0
    val_total = len(validation_table)
    if fit is not None:
        ec50_display = 10.0 ** fit.params[2]
        lloq_str = f"{lloq:.2f} {CONCENTRATION_UNIT}" if np.isfinite(lloq) else "Undefined"
        uloq_str = f"{uloq:.2f} {CONCENTRATION_UNIT}" if np.isfinite(uloq) else "Undefined"
        status_line = (
            f"**Fit converged.** Model: **{curve_model}**, EC50 = **{ec50_display:.2f} {CONCENTRATION_UNIT}**, "
            f"Hill slope = **{fit.params[3]:.3f}**, R² = **{fit.r_squared:.4f}**, "
            f"LLOQ = **{lloq_str}**, ULOQ = **{uloq_str}**.\n\n"
            f"Validation reference checks: **{val_pass_count} passed ({val_total - val_pass_count} failed)**."
        )
    else:
        status_line = f"**No fit converged.** {fit_error}\n\nValidation checks: **{val_pass_count} passed**."
    pane_content = mo.vstack(
        [
            mo.md(f"### {TITLE}\n\n{DESCRIPTION}"),
            mo.md(status_line),
            mo.accordion(
                {
                    "Method and guidance": (
                        "- **Standard curve models**: 4PL symmetric logistic or 5PL Richards asymmetric logistic fitted by nonlinear least squares on log10 concentration.\n"
                        "- **Blank subtraction**: Mean OD of zero calibrators (Blank) is subtracted from all wells when enabled on Defaults.\n"
                        "- **Quantitation range**: LLOQ and ULOQ are the lowest and highest calibrators meeting recovery criteria (default 80–120%). Unknowns outside this range are flagged and not extrapolated.\n"
                        "- **Confidence intervals**: Delta-method intervals computed on log10 concentration and back-transformed to concentration units.\n"
                        "- **Results location**: Full curve parameters, acceptance checks, fit statistics, and unknown concentrations are published directly to the **Results**, **Standards**, and **Unknowns** sheets."
                    )
                }
            ),
        ]
    )
    pane_content
    return (pane_content,)</t>
        </is>
      </c>
    </row>
    <row r="22">
      <c r="A22" s="19" t="inlineStr">
        <is>
          <t>@app.cell(hide_code=True)
def _(
    bf,
    checks_table,
    curve_table,
    results_table,
    standards_table,
    statistics_table,
    unknowns_table,
    validation_table,
):
    publication = bf.publish(
        outputs={
            "standards": standards_table,
            "unknowns": unknowns_table,
            "results": results_table,
            "checks": checks_table,
            "statistics": statistics_table,
            "curve": curve_table,
            "validation": validation_table,
        }
    )
    publication
    return (publication,)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